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576" windowHeight="9420" tabRatio="942" activeTab="6"/>
  </bookViews>
  <sheets>
    <sheet name="ט-4 ע-18 מפה כלכלית של הארגון" sheetId="7" r:id="rId1"/>
    <sheet name="ט-5 ע-20 דוגמא תקציב שנתי" sheetId="22" r:id="rId2"/>
    <sheet name="ט-6 ע-22 מקורות ההכנסה" sheetId="21" r:id="rId3"/>
    <sheet name="ט-7 ע-23 תקציב מאושר-מותנה" sheetId="8" r:id="rId4"/>
    <sheet name="ט-9 ע-27 התאמה בין סעיפי " sheetId="4" r:id="rId5"/>
    <sheet name="ט-10 ע-28 מעקב תקציב מול ביצוע" sheetId="16" r:id="rId6"/>
    <sheet name="ט-11 ע-32-33 תזרים לפי תוכניות" sheetId="9" r:id="rId7"/>
    <sheet name="ט-12 ע-35 תזרים מעקב מול ביצוע" sheetId="10" r:id="rId8"/>
    <sheet name="ט-13-ע-38 לוח תמחיר ארגוני" sheetId="11" r:id="rId9"/>
    <sheet name="ט-14-ע-39 מטריצת מקדמי העמסה" sheetId="18" r:id="rId10"/>
    <sheet name="ט-15 ע-40 תמחור וניתוח העמסות" sheetId="23" r:id="rId11"/>
    <sheet name="ט-16- ע-43 דוח ניהולי למנכ&quot;ל" sheetId="17" r:id="rId12"/>
    <sheet name="ע-44 מפת דרכים פיננסית למנכ&quot;ל" sheetId="24" r:id="rId13"/>
  </sheets>
  <externalReferences>
    <externalReference r:id="rId14"/>
    <externalReference r:id="rId15"/>
    <externalReference r:id="rId16"/>
  </externalReferences>
  <definedNames>
    <definedName name="_xlnm.Print_Area" localSheetId="5">'ט-10 ע-28 מעקב תקציב מול ביצוע'!$A$1:$L$103</definedName>
    <definedName name="_xlnm.Print_Area" localSheetId="6">'ט-11 ע-32-33 תזרים לפי תוכניות'!$A$1:$T$31</definedName>
    <definedName name="_xlnm.Print_Area" localSheetId="7">'ט-12 ע-35 תזרים מעקב מול ביצוע'!$A$1:$Q$25</definedName>
    <definedName name="_xlnm.Print_Area" localSheetId="8">'ט-13-ע-38 לוח תמחיר ארגוני'!$A$1:$Q$26</definedName>
    <definedName name="_xlnm.Print_Area" localSheetId="9">'ט-14-ע-39 מטריצת מקדמי העמסה'!$A$1:$N$32</definedName>
    <definedName name="_xlnm.Print_Area" localSheetId="10">'ט-15 ע-40 תמחור וניתוח העמסות'!$A$1:$S$114</definedName>
    <definedName name="_xlnm.Print_Area" localSheetId="11">'ט-16- ע-43 דוח ניהולי למנכ"ל'!$A$1:$V$104</definedName>
    <definedName name="_xlnm.Print_Area" localSheetId="0">'ט-4 ע-18 מפה כלכלית של הארגון'!$A$1:$M$28</definedName>
    <definedName name="_xlnm.Print_Area" localSheetId="1">'ט-5 ע-20 דוגמא תקציב שנתי'!$A$1:$J$98</definedName>
    <definedName name="_xlnm.Print_Area" localSheetId="2">'ט-6 ע-22 מקורות ההכנסה'!$A$1:$J$45</definedName>
    <definedName name="_xlnm.Print_Area" localSheetId="3">'ט-7 ע-23 תקציב מאושר-מותנה'!$A$1:$L$22</definedName>
    <definedName name="_xlnm.Print_Area" localSheetId="4">'ט-9 ע-27 התאמה בין סעיפי '!$A$1:$L$40</definedName>
    <definedName name="_xlnm.Print_Area" localSheetId="12">'ע-44 מפת דרכים פיננסית למנכ"ל'!$A$1:$S$32</definedName>
  </definedNames>
  <calcPr calcId="152511"/>
</workbook>
</file>

<file path=xl/calcChain.xml><?xml version="1.0" encoding="utf-8"?>
<calcChain xmlns="http://schemas.openxmlformats.org/spreadsheetml/2006/main">
  <c r="L100" i="17" l="1"/>
  <c r="K100" i="17"/>
  <c r="M99" i="17"/>
  <c r="M98" i="17"/>
  <c r="M97" i="17"/>
  <c r="M96" i="17"/>
  <c r="I100" i="17"/>
  <c r="J100" i="17" s="1"/>
  <c r="H100" i="17"/>
  <c r="J99" i="17"/>
  <c r="J98" i="17"/>
  <c r="J97" i="17"/>
  <c r="J96" i="17"/>
  <c r="L93" i="17"/>
  <c r="M93" i="17" s="1"/>
  <c r="K93" i="17"/>
  <c r="M92" i="17"/>
  <c r="M91" i="17"/>
  <c r="M90" i="17"/>
  <c r="M89" i="17"/>
  <c r="I93" i="17"/>
  <c r="H93" i="17"/>
  <c r="J92" i="17"/>
  <c r="J91" i="17"/>
  <c r="J90" i="17"/>
  <c r="J89" i="17"/>
  <c r="O86" i="17"/>
  <c r="P86" i="17" s="1"/>
  <c r="N86" i="17"/>
  <c r="P85" i="17"/>
  <c r="P84" i="17"/>
  <c r="P83" i="17"/>
  <c r="P82" i="17"/>
  <c r="P81" i="17"/>
  <c r="P80" i="17"/>
  <c r="P79" i="17"/>
  <c r="P78" i="17"/>
  <c r="P77" i="17"/>
  <c r="P76" i="17"/>
  <c r="P75" i="17"/>
  <c r="P74" i="17"/>
  <c r="P73" i="17"/>
  <c r="P72" i="17"/>
  <c r="L86" i="17"/>
  <c r="M86" i="17" s="1"/>
  <c r="K86" i="17"/>
  <c r="M85" i="17"/>
  <c r="M84" i="17"/>
  <c r="M83" i="17"/>
  <c r="M82" i="17"/>
  <c r="M81" i="17"/>
  <c r="M80" i="17"/>
  <c r="M79" i="17"/>
  <c r="M78" i="17"/>
  <c r="M77" i="17"/>
  <c r="M76" i="17"/>
  <c r="M75" i="17"/>
  <c r="M74" i="17"/>
  <c r="M73" i="17"/>
  <c r="M72" i="17"/>
  <c r="I86" i="17"/>
  <c r="J86" i="17" s="1"/>
  <c r="H86" i="17"/>
  <c r="J85" i="17"/>
  <c r="J84" i="17"/>
  <c r="J83" i="17"/>
  <c r="J82" i="17"/>
  <c r="J81" i="17"/>
  <c r="J80" i="17"/>
  <c r="J79" i="17"/>
  <c r="J78" i="17"/>
  <c r="J77" i="17"/>
  <c r="J76" i="17"/>
  <c r="J75" i="17"/>
  <c r="J74" i="17"/>
  <c r="J73" i="17"/>
  <c r="J72" i="17"/>
  <c r="G97" i="17"/>
  <c r="G98" i="17"/>
  <c r="G99" i="17"/>
  <c r="G96" i="17"/>
  <c r="F100" i="17"/>
  <c r="E100" i="17"/>
  <c r="G90" i="17"/>
  <c r="G91" i="17"/>
  <c r="G92" i="17"/>
  <c r="G89" i="17"/>
  <c r="F93" i="17"/>
  <c r="E93" i="17"/>
  <c r="F86" i="17"/>
  <c r="G86" i="17" s="1"/>
  <c r="E86" i="17"/>
  <c r="G73" i="17"/>
  <c r="G74" i="17"/>
  <c r="G75" i="17"/>
  <c r="G76" i="17"/>
  <c r="G77" i="17"/>
  <c r="G78" i="17"/>
  <c r="G79" i="17"/>
  <c r="G80" i="17"/>
  <c r="G81" i="17"/>
  <c r="G82" i="17"/>
  <c r="G83" i="17"/>
  <c r="G84" i="17"/>
  <c r="G85" i="17"/>
  <c r="G72" i="17"/>
  <c r="O67" i="17"/>
  <c r="O69" i="17" s="1"/>
  <c r="N67" i="17"/>
  <c r="P66" i="17"/>
  <c r="P65" i="17"/>
  <c r="P64" i="17"/>
  <c r="P63" i="17"/>
  <c r="P62" i="17"/>
  <c r="P61" i="17"/>
  <c r="P60" i="17"/>
  <c r="P59" i="17"/>
  <c r="P58" i="17"/>
  <c r="L67" i="17"/>
  <c r="M67" i="17"/>
  <c r="K67" i="17"/>
  <c r="M66" i="17"/>
  <c r="M65" i="17"/>
  <c r="M64" i="17"/>
  <c r="M63" i="17"/>
  <c r="M62" i="17"/>
  <c r="M61" i="17"/>
  <c r="M60" i="17"/>
  <c r="M59" i="17"/>
  <c r="M58" i="17"/>
  <c r="I67" i="17"/>
  <c r="H67" i="17"/>
  <c r="J66" i="17"/>
  <c r="J65" i="17"/>
  <c r="J64" i="17"/>
  <c r="J63" i="17"/>
  <c r="J62" i="17"/>
  <c r="J61" i="17"/>
  <c r="J60" i="17"/>
  <c r="J59" i="17"/>
  <c r="J58" i="17"/>
  <c r="O56" i="17"/>
  <c r="N56" i="17"/>
  <c r="P56" i="17" s="1"/>
  <c r="P55" i="17"/>
  <c r="P54" i="17"/>
  <c r="P53" i="17"/>
  <c r="P52" i="17"/>
  <c r="P51" i="17"/>
  <c r="P50" i="17"/>
  <c r="P49" i="17"/>
  <c r="P48" i="17"/>
  <c r="P47" i="17"/>
  <c r="L56" i="17"/>
  <c r="K56" i="17"/>
  <c r="M55" i="17"/>
  <c r="M54" i="17"/>
  <c r="M53" i="17"/>
  <c r="M52" i="17"/>
  <c r="M51" i="17"/>
  <c r="M50" i="17"/>
  <c r="M49" i="17"/>
  <c r="M48" i="17"/>
  <c r="M47" i="17"/>
  <c r="I56" i="17"/>
  <c r="J56" i="17" s="1"/>
  <c r="J69" i="17" s="1"/>
  <c r="H56" i="17"/>
  <c r="J55" i="17"/>
  <c r="J54" i="17"/>
  <c r="J53" i="17"/>
  <c r="J52" i="17"/>
  <c r="J51" i="17"/>
  <c r="J50" i="17"/>
  <c r="J49" i="17"/>
  <c r="J48" i="17"/>
  <c r="J47" i="17"/>
  <c r="O45" i="17"/>
  <c r="P45" i="17" s="1"/>
  <c r="N45" i="17"/>
  <c r="P44" i="17"/>
  <c r="P43" i="17"/>
  <c r="P42" i="17"/>
  <c r="P41" i="17"/>
  <c r="P40" i="17"/>
  <c r="P39" i="17"/>
  <c r="P38" i="17"/>
  <c r="P37" i="17"/>
  <c r="P36" i="17"/>
  <c r="L45" i="17"/>
  <c r="K45" i="17"/>
  <c r="M44" i="17"/>
  <c r="M43" i="17"/>
  <c r="M42" i="17"/>
  <c r="M41" i="17"/>
  <c r="M40" i="17"/>
  <c r="M39" i="17"/>
  <c r="M38" i="17"/>
  <c r="M37" i="17"/>
  <c r="M36" i="17"/>
  <c r="I45" i="17"/>
  <c r="J45" i="17" s="1"/>
  <c r="H45" i="17"/>
  <c r="J44" i="17"/>
  <c r="J43" i="17"/>
  <c r="J42" i="17"/>
  <c r="J41" i="17"/>
  <c r="J40" i="17"/>
  <c r="J39" i="17"/>
  <c r="J38" i="17"/>
  <c r="J37" i="17"/>
  <c r="J36" i="17"/>
  <c r="O34" i="17"/>
  <c r="P34" i="17"/>
  <c r="N34" i="17"/>
  <c r="P33" i="17"/>
  <c r="P32" i="17"/>
  <c r="P31" i="17"/>
  <c r="P30" i="17"/>
  <c r="P29" i="17"/>
  <c r="P28" i="17"/>
  <c r="P27" i="17"/>
  <c r="P26" i="17"/>
  <c r="P25" i="17"/>
  <c r="L34" i="17"/>
  <c r="K34" i="17"/>
  <c r="M34" i="17" s="1"/>
  <c r="M33" i="17"/>
  <c r="M32" i="17"/>
  <c r="M31" i="17"/>
  <c r="M30" i="17"/>
  <c r="M29" i="17"/>
  <c r="M28" i="17"/>
  <c r="M27" i="17"/>
  <c r="M26" i="17"/>
  <c r="M25" i="17"/>
  <c r="I34" i="17"/>
  <c r="H34" i="17"/>
  <c r="J34" i="17" s="1"/>
  <c r="J33" i="17"/>
  <c r="J32" i="17"/>
  <c r="J31" i="17"/>
  <c r="J30" i="17"/>
  <c r="J29" i="17"/>
  <c r="J28" i="17"/>
  <c r="J27" i="17"/>
  <c r="J26" i="17"/>
  <c r="J25" i="17"/>
  <c r="O23" i="17"/>
  <c r="N23" i="17"/>
  <c r="P23" i="17" s="1"/>
  <c r="P22" i="17"/>
  <c r="P21" i="17"/>
  <c r="P20" i="17"/>
  <c r="P19" i="17"/>
  <c r="P18" i="17"/>
  <c r="P17" i="17"/>
  <c r="P16" i="17"/>
  <c r="P15" i="17"/>
  <c r="P14" i="17"/>
  <c r="L23" i="17"/>
  <c r="M23" i="17" s="1"/>
  <c r="K23" i="17"/>
  <c r="M22" i="17"/>
  <c r="M21" i="17"/>
  <c r="M20" i="17"/>
  <c r="M19" i="17"/>
  <c r="M18" i="17"/>
  <c r="M17" i="17"/>
  <c r="M16" i="17"/>
  <c r="M15" i="17"/>
  <c r="M14" i="17"/>
  <c r="I23" i="17"/>
  <c r="H23" i="17"/>
  <c r="J22" i="17"/>
  <c r="J21" i="17"/>
  <c r="J20" i="17"/>
  <c r="J19" i="17"/>
  <c r="J18" i="17"/>
  <c r="J17" i="17"/>
  <c r="J16" i="17"/>
  <c r="J15" i="17"/>
  <c r="J14" i="17"/>
  <c r="F67" i="17"/>
  <c r="G67" i="17" s="1"/>
  <c r="E67" i="17"/>
  <c r="G66" i="17"/>
  <c r="G65" i="17"/>
  <c r="G64" i="17"/>
  <c r="G63" i="17"/>
  <c r="G62" i="17"/>
  <c r="G61" i="17"/>
  <c r="G60" i="17"/>
  <c r="G59" i="17"/>
  <c r="G58" i="17"/>
  <c r="F56" i="17"/>
  <c r="G56" i="17" s="1"/>
  <c r="E56" i="17"/>
  <c r="G55" i="17"/>
  <c r="G54" i="17"/>
  <c r="G53" i="17"/>
  <c r="G52" i="17"/>
  <c r="G51" i="17"/>
  <c r="G50" i="17"/>
  <c r="G49" i="17"/>
  <c r="G48" i="17"/>
  <c r="G47" i="17"/>
  <c r="F45" i="17"/>
  <c r="E45" i="17"/>
  <c r="Q45" i="17" s="1"/>
  <c r="S45" i="17" s="1"/>
  <c r="G44" i="17"/>
  <c r="G43" i="17"/>
  <c r="G42" i="17"/>
  <c r="G41" i="17"/>
  <c r="G40" i="17"/>
  <c r="G39" i="17"/>
  <c r="G38" i="17"/>
  <c r="G37" i="17"/>
  <c r="G36" i="17"/>
  <c r="F34" i="17"/>
  <c r="E34" i="17"/>
  <c r="G33" i="17"/>
  <c r="G32" i="17"/>
  <c r="G31" i="17"/>
  <c r="G30" i="17"/>
  <c r="G29" i="17"/>
  <c r="G28" i="17"/>
  <c r="G27" i="17"/>
  <c r="G26" i="17"/>
  <c r="G25" i="17"/>
  <c r="G15" i="17"/>
  <c r="G16" i="17"/>
  <c r="G17" i="17"/>
  <c r="G18" i="17"/>
  <c r="G19" i="17"/>
  <c r="G20" i="17"/>
  <c r="G21" i="17"/>
  <c r="G22" i="17"/>
  <c r="G14" i="17"/>
  <c r="F23" i="17"/>
  <c r="E23" i="17"/>
  <c r="D16" i="10"/>
  <c r="D17" i="10"/>
  <c r="D18" i="10"/>
  <c r="D19" i="10"/>
  <c r="D15" i="10"/>
  <c r="J23" i="17"/>
  <c r="J93" i="17"/>
  <c r="J67" i="17"/>
  <c r="M56" i="17"/>
  <c r="G45" i="17"/>
  <c r="M45" i="17"/>
  <c r="G34" i="17"/>
  <c r="I16" i="10"/>
  <c r="I17" i="10"/>
  <c r="I18" i="10"/>
  <c r="I23" i="10" s="1"/>
  <c r="I19" i="10"/>
  <c r="I20" i="10"/>
  <c r="I21" i="10"/>
  <c r="I22" i="10"/>
  <c r="K22" i="10" s="1"/>
  <c r="I15" i="10"/>
  <c r="I10" i="10"/>
  <c r="I11" i="10"/>
  <c r="I12" i="10"/>
  <c r="K12" i="10" s="1"/>
  <c r="M12" i="10" s="1"/>
  <c r="I9" i="10"/>
  <c r="G16" i="10"/>
  <c r="G17" i="10"/>
  <c r="G18" i="10"/>
  <c r="G23" i="10" s="1"/>
  <c r="G19" i="10"/>
  <c r="G20" i="10"/>
  <c r="G21" i="10"/>
  <c r="G22" i="10"/>
  <c r="G15" i="10"/>
  <c r="G10" i="10"/>
  <c r="G11" i="10"/>
  <c r="G12" i="10"/>
  <c r="G13" i="10" s="1"/>
  <c r="G9" i="10"/>
  <c r="K9" i="10" s="1"/>
  <c r="K13" i="10" s="1"/>
  <c r="K14" i="10" s="1"/>
  <c r="E20" i="10"/>
  <c r="E21" i="10"/>
  <c r="E22" i="10"/>
  <c r="E16" i="10"/>
  <c r="E17" i="10"/>
  <c r="E18" i="10"/>
  <c r="E19" i="10"/>
  <c r="E15" i="10"/>
  <c r="E23" i="10" s="1"/>
  <c r="E10" i="10"/>
  <c r="E11" i="10"/>
  <c r="E12" i="10"/>
  <c r="E13" i="10" s="1"/>
  <c r="E14" i="10" s="1"/>
  <c r="E9" i="10"/>
  <c r="E99" i="16"/>
  <c r="D99" i="16"/>
  <c r="E92" i="16"/>
  <c r="E101" i="16" s="1"/>
  <c r="D92" i="16"/>
  <c r="E85" i="16"/>
  <c r="D85" i="16"/>
  <c r="E66" i="16"/>
  <c r="F66" i="16" s="1"/>
  <c r="E55" i="16"/>
  <c r="E44" i="16"/>
  <c r="E33" i="16"/>
  <c r="E22" i="16"/>
  <c r="G22" i="16" s="1"/>
  <c r="D66" i="16"/>
  <c r="D55" i="16"/>
  <c r="D44" i="16"/>
  <c r="D33" i="16"/>
  <c r="D68" i="16" s="1"/>
  <c r="D101" i="16" s="1"/>
  <c r="D22" i="16"/>
  <c r="F12" i="8"/>
  <c r="H12" i="8"/>
  <c r="F13" i="8"/>
  <c r="H13" i="8"/>
  <c r="F14" i="8"/>
  <c r="H14" i="8"/>
  <c r="F15" i="8"/>
  <c r="F11" i="8" s="1"/>
  <c r="F20" i="8" s="1"/>
  <c r="H15" i="8"/>
  <c r="F16" i="8"/>
  <c r="H16" i="8"/>
  <c r="F17" i="8"/>
  <c r="H17" i="8"/>
  <c r="F18" i="8"/>
  <c r="H18" i="8"/>
  <c r="F19" i="8"/>
  <c r="H19" i="8"/>
  <c r="D31" i="23"/>
  <c r="D45" i="23"/>
  <c r="D59" i="23"/>
  <c r="D73" i="23"/>
  <c r="D96" i="23"/>
  <c r="K31" i="23"/>
  <c r="K32" i="23"/>
  <c r="K33" i="23"/>
  <c r="K34" i="23"/>
  <c r="K45" i="23"/>
  <c r="K46" i="23"/>
  <c r="K47" i="23"/>
  <c r="K48" i="23"/>
  <c r="K59" i="23"/>
  <c r="K60" i="23"/>
  <c r="K61" i="23"/>
  <c r="K62" i="23"/>
  <c r="K73" i="23"/>
  <c r="K74" i="23"/>
  <c r="K75" i="23"/>
  <c r="K76" i="23"/>
  <c r="L23" i="23"/>
  <c r="L24" i="23"/>
  <c r="L25" i="23"/>
  <c r="L26" i="23"/>
  <c r="L27" i="23"/>
  <c r="L28" i="23"/>
  <c r="L29" i="23"/>
  <c r="L30" i="23"/>
  <c r="L31" i="23"/>
  <c r="L32" i="23"/>
  <c r="L33" i="23"/>
  <c r="L34" i="23"/>
  <c r="L37" i="23"/>
  <c r="L38" i="23"/>
  <c r="L39" i="23"/>
  <c r="L40" i="23"/>
  <c r="L41" i="23"/>
  <c r="L42" i="23"/>
  <c r="L43" i="23"/>
  <c r="L44" i="23"/>
  <c r="L45" i="23"/>
  <c r="L46" i="23"/>
  <c r="L47" i="23"/>
  <c r="L48" i="23"/>
  <c r="L51" i="23"/>
  <c r="L52" i="23"/>
  <c r="L53" i="23"/>
  <c r="L54" i="23"/>
  <c r="L55" i="23"/>
  <c r="L56" i="23"/>
  <c r="L57" i="23"/>
  <c r="L58" i="23"/>
  <c r="L59" i="23"/>
  <c r="L60" i="23"/>
  <c r="L61" i="23"/>
  <c r="L62" i="23"/>
  <c r="L65" i="23"/>
  <c r="L66" i="23"/>
  <c r="L67" i="23"/>
  <c r="L68" i="23"/>
  <c r="L69" i="23"/>
  <c r="L70" i="23"/>
  <c r="L71" i="23"/>
  <c r="L72" i="23"/>
  <c r="L73" i="23"/>
  <c r="L74" i="23"/>
  <c r="L75" i="23"/>
  <c r="L76" i="23"/>
  <c r="E79" i="23"/>
  <c r="G77" i="23"/>
  <c r="L77" i="23"/>
  <c r="G63" i="23"/>
  <c r="L63" i="23"/>
  <c r="G49" i="23"/>
  <c r="L49" i="23"/>
  <c r="G35" i="23"/>
  <c r="D35" i="23" s="1"/>
  <c r="L35" i="23"/>
  <c r="G21" i="23"/>
  <c r="L21" i="23"/>
  <c r="D17" i="23"/>
  <c r="D103" i="23"/>
  <c r="D110" i="23"/>
  <c r="F21" i="23"/>
  <c r="Q20" i="9"/>
  <c r="Q14" i="9"/>
  <c r="F17" i="9"/>
  <c r="G17" i="9"/>
  <c r="H17" i="9"/>
  <c r="I17" i="9"/>
  <c r="J17" i="9"/>
  <c r="K17" i="9"/>
  <c r="L17" i="9"/>
  <c r="M17" i="9"/>
  <c r="N17" i="9"/>
  <c r="O17" i="9"/>
  <c r="P17" i="9"/>
  <c r="K14" i="7"/>
  <c r="K15" i="7"/>
  <c r="K16" i="7"/>
  <c r="K17" i="7"/>
  <c r="K18" i="7"/>
  <c r="K19" i="7"/>
  <c r="K20" i="7"/>
  <c r="K21" i="7"/>
  <c r="K22" i="7"/>
  <c r="K23" i="7"/>
  <c r="K24" i="7"/>
  <c r="K13" i="7"/>
  <c r="K8" i="7"/>
  <c r="K9" i="7"/>
  <c r="K10" i="7"/>
  <c r="K7" i="7"/>
  <c r="H13" i="10"/>
  <c r="J13" i="10"/>
  <c r="F13" i="10"/>
  <c r="L16" i="10"/>
  <c r="L17" i="10"/>
  <c r="L18" i="10"/>
  <c r="L19" i="10"/>
  <c r="N19" i="10" s="1"/>
  <c r="L20" i="10"/>
  <c r="N20" i="10" s="1"/>
  <c r="L21" i="10"/>
  <c r="N21" i="10" s="1"/>
  <c r="L22" i="10"/>
  <c r="M22" i="10" s="1"/>
  <c r="L15" i="10"/>
  <c r="K16" i="10"/>
  <c r="N16" i="10"/>
  <c r="K17" i="10"/>
  <c r="N17" i="10" s="1"/>
  <c r="K19" i="10"/>
  <c r="M19" i="10" s="1"/>
  <c r="K20" i="10"/>
  <c r="K21" i="10"/>
  <c r="K15" i="10"/>
  <c r="N15" i="10" s="1"/>
  <c r="L10" i="10"/>
  <c r="L11" i="10"/>
  <c r="L12" i="10"/>
  <c r="N12" i="10" s="1"/>
  <c r="L9" i="10"/>
  <c r="M9" i="10" s="1"/>
  <c r="M13" i="10" s="1"/>
  <c r="M14" i="10" s="1"/>
  <c r="K10" i="10"/>
  <c r="M10" i="10" s="1"/>
  <c r="N10" i="10"/>
  <c r="K11" i="10"/>
  <c r="M11" i="10" s="1"/>
  <c r="N11" i="10"/>
  <c r="F23" i="10"/>
  <c r="H23" i="10"/>
  <c r="J23" i="10"/>
  <c r="F14" i="10"/>
  <c r="D21" i="23"/>
  <c r="K21" i="23"/>
  <c r="M16" i="10"/>
  <c r="M21" i="10"/>
  <c r="M20" i="10"/>
  <c r="F28" i="9"/>
  <c r="G28" i="9"/>
  <c r="H28" i="9"/>
  <c r="I28" i="9"/>
  <c r="J28" i="9"/>
  <c r="K28" i="9"/>
  <c r="L28" i="9"/>
  <c r="M28" i="9"/>
  <c r="Q28" i="9" s="1"/>
  <c r="N28" i="9"/>
  <c r="O28" i="9"/>
  <c r="P28" i="9"/>
  <c r="E28" i="9"/>
  <c r="E17" i="9"/>
  <c r="E94" i="22"/>
  <c r="E87" i="22"/>
  <c r="E80" i="22"/>
  <c r="E61" i="22"/>
  <c r="E50" i="22"/>
  <c r="E39" i="22"/>
  <c r="E28" i="22"/>
  <c r="E17" i="22"/>
  <c r="E41" i="21"/>
  <c r="E36" i="21"/>
  <c r="E30" i="21"/>
  <c r="E21" i="21"/>
  <c r="E17" i="21"/>
  <c r="E18" i="9"/>
  <c r="E23" i="21"/>
  <c r="G11" i="8"/>
  <c r="G20" i="8" s="1"/>
  <c r="E11" i="8"/>
  <c r="E20" i="8"/>
  <c r="D11" i="8"/>
  <c r="D20" i="8" s="1"/>
  <c r="D25" i="7"/>
  <c r="E25" i="7"/>
  <c r="F25" i="7"/>
  <c r="K25" i="7" s="1"/>
  <c r="G25" i="7"/>
  <c r="H25" i="7"/>
  <c r="I25" i="7"/>
  <c r="I26" i="7" s="1"/>
  <c r="J25" i="7"/>
  <c r="J26" i="7" s="1"/>
  <c r="C25" i="7"/>
  <c r="D11" i="7"/>
  <c r="E11" i="7"/>
  <c r="E26" i="7"/>
  <c r="F11" i="7"/>
  <c r="G11" i="7"/>
  <c r="G26" i="7"/>
  <c r="H11" i="7"/>
  <c r="H26" i="7" s="1"/>
  <c r="I11" i="7"/>
  <c r="J11" i="7"/>
  <c r="C11" i="7"/>
  <c r="C26" i="7"/>
  <c r="R25" i="17"/>
  <c r="R26" i="17"/>
  <c r="R27" i="17"/>
  <c r="R28" i="17"/>
  <c r="S28" i="17" s="1"/>
  <c r="R29" i="17"/>
  <c r="R30" i="17"/>
  <c r="S30" i="17" s="1"/>
  <c r="R31" i="17"/>
  <c r="S31" i="17" s="1"/>
  <c r="R32" i="17"/>
  <c r="S32" i="17" s="1"/>
  <c r="R33" i="17"/>
  <c r="R34" i="17"/>
  <c r="R36" i="17"/>
  <c r="R37" i="17"/>
  <c r="R38" i="17"/>
  <c r="R39" i="17"/>
  <c r="R40" i="17"/>
  <c r="S40" i="17" s="1"/>
  <c r="R41" i="17"/>
  <c r="S41" i="17" s="1"/>
  <c r="R42" i="17"/>
  <c r="R43" i="17"/>
  <c r="R44" i="17"/>
  <c r="R45" i="17"/>
  <c r="R47" i="17"/>
  <c r="R48" i="17"/>
  <c r="R49" i="17"/>
  <c r="S49" i="17" s="1"/>
  <c r="R50" i="17"/>
  <c r="S50" i="17" s="1"/>
  <c r="R51" i="17"/>
  <c r="R52" i="17"/>
  <c r="R53" i="17"/>
  <c r="R54" i="17"/>
  <c r="S54" i="17" s="1"/>
  <c r="R55" i="17"/>
  <c r="R58" i="17"/>
  <c r="S58" i="17" s="1"/>
  <c r="R59" i="17"/>
  <c r="R60" i="17"/>
  <c r="R61" i="17"/>
  <c r="R62" i="17"/>
  <c r="R63" i="17"/>
  <c r="S63" i="17" s="1"/>
  <c r="R64" i="17"/>
  <c r="R65" i="17"/>
  <c r="S65" i="17" s="1"/>
  <c r="R66" i="17"/>
  <c r="S66" i="17" s="1"/>
  <c r="R67" i="17"/>
  <c r="S67" i="17" s="1"/>
  <c r="R23" i="17"/>
  <c r="Q25" i="17"/>
  <c r="Q26" i="17"/>
  <c r="Q27" i="17"/>
  <c r="Q28" i="17"/>
  <c r="Q29" i="17"/>
  <c r="Q30" i="17"/>
  <c r="Q31" i="17"/>
  <c r="Q32" i="17"/>
  <c r="Q33" i="17"/>
  <c r="Q34" i="17"/>
  <c r="Q36" i="17"/>
  <c r="Q37" i="17"/>
  <c r="Q38" i="17"/>
  <c r="Q39" i="17"/>
  <c r="Q40" i="17"/>
  <c r="Q41" i="17"/>
  <c r="Q42" i="17"/>
  <c r="Q43" i="17"/>
  <c r="Q44" i="17"/>
  <c r="Q47" i="17"/>
  <c r="Q48" i="17"/>
  <c r="Q49" i="17"/>
  <c r="Q50" i="17"/>
  <c r="Q51" i="17"/>
  <c r="Q52" i="17"/>
  <c r="Q53" i="17"/>
  <c r="Q54" i="17"/>
  <c r="Q55" i="17"/>
  <c r="S55" i="17" s="1"/>
  <c r="Q58" i="17"/>
  <c r="Q59" i="17"/>
  <c r="Q60" i="17"/>
  <c r="Q61" i="17"/>
  <c r="Q62" i="17"/>
  <c r="Q63" i="17"/>
  <c r="Q64" i="17"/>
  <c r="Q65" i="17"/>
  <c r="Q66" i="17"/>
  <c r="Q67" i="17"/>
  <c r="Q23" i="17"/>
  <c r="M95" i="17"/>
  <c r="G100" i="17"/>
  <c r="G93" i="17"/>
  <c r="G23" i="17"/>
  <c r="F69" i="17"/>
  <c r="R69" i="17" s="1"/>
  <c r="D100" i="17"/>
  <c r="D99" i="17"/>
  <c r="D98" i="17"/>
  <c r="D97" i="17"/>
  <c r="D96" i="17"/>
  <c r="D93" i="17"/>
  <c r="D92" i="17"/>
  <c r="D91" i="17"/>
  <c r="D90" i="17"/>
  <c r="D89" i="17"/>
  <c r="D86" i="17"/>
  <c r="D85" i="17"/>
  <c r="D84" i="17"/>
  <c r="D83" i="17"/>
  <c r="D82" i="17"/>
  <c r="D81" i="17"/>
  <c r="D80" i="17"/>
  <c r="D79" i="17"/>
  <c r="D78" i="17"/>
  <c r="D77" i="17"/>
  <c r="D76" i="17"/>
  <c r="D75" i="17"/>
  <c r="D74" i="17"/>
  <c r="D73" i="17"/>
  <c r="D72" i="17"/>
  <c r="L69" i="17"/>
  <c r="H69" i="17"/>
  <c r="H102" i="17" s="1"/>
  <c r="D66" i="17"/>
  <c r="D65" i="17"/>
  <c r="D64" i="17"/>
  <c r="D63" i="17"/>
  <c r="D62" i="17"/>
  <c r="D61" i="17"/>
  <c r="D60" i="17"/>
  <c r="D59" i="17"/>
  <c r="D58" i="17"/>
  <c r="D55" i="17"/>
  <c r="D54" i="17"/>
  <c r="D53" i="17"/>
  <c r="D52" i="17"/>
  <c r="D51" i="17"/>
  <c r="D50" i="17"/>
  <c r="D49" i="17"/>
  <c r="D48" i="17"/>
  <c r="D47" i="17"/>
  <c r="D44" i="17"/>
  <c r="D43" i="17"/>
  <c r="D42" i="17"/>
  <c r="D41" i="17"/>
  <c r="D40" i="17"/>
  <c r="D39" i="17"/>
  <c r="D38" i="17"/>
  <c r="D37" i="17"/>
  <c r="D36" i="17"/>
  <c r="D33" i="17"/>
  <c r="D32" i="17"/>
  <c r="D31" i="17"/>
  <c r="D30" i="17"/>
  <c r="D29" i="17"/>
  <c r="D28" i="17"/>
  <c r="D27" i="17"/>
  <c r="D26" i="17"/>
  <c r="D25" i="17"/>
  <c r="S22" i="17"/>
  <c r="D22" i="17"/>
  <c r="S21" i="17"/>
  <c r="D21" i="17"/>
  <c r="S20" i="17"/>
  <c r="D20" i="17"/>
  <c r="S19" i="17"/>
  <c r="D19" i="17"/>
  <c r="S18" i="17"/>
  <c r="D18" i="17"/>
  <c r="S17" i="17"/>
  <c r="D17" i="17"/>
  <c r="S16" i="17"/>
  <c r="D16" i="17"/>
  <c r="S15" i="17"/>
  <c r="D15" i="17"/>
  <c r="R14" i="17"/>
  <c r="Q14" i="17"/>
  <c r="S14" i="17" s="1"/>
  <c r="D14" i="17"/>
  <c r="D13" i="17"/>
  <c r="D26" i="7"/>
  <c r="K11" i="7"/>
  <c r="S61" i="17"/>
  <c r="S59" i="17"/>
  <c r="S52" i="17"/>
  <c r="S48" i="17"/>
  <c r="S43" i="17"/>
  <c r="S39" i="17"/>
  <c r="S37" i="17"/>
  <c r="S26" i="17"/>
  <c r="S64" i="17"/>
  <c r="S62" i="17"/>
  <c r="S60" i="17"/>
  <c r="S53" i="17"/>
  <c r="S51" i="17"/>
  <c r="S47" i="17"/>
  <c r="S44" i="17"/>
  <c r="S42" i="17"/>
  <c r="S38" i="17"/>
  <c r="S36" i="17"/>
  <c r="S33" i="17"/>
  <c r="S29" i="17"/>
  <c r="S27" i="17"/>
  <c r="S25" i="17"/>
  <c r="S34" i="17"/>
  <c r="S23" i="17"/>
  <c r="F102" i="17"/>
  <c r="C99" i="16"/>
  <c r="G98" i="16"/>
  <c r="C98" i="16"/>
  <c r="G97" i="16"/>
  <c r="C97" i="16"/>
  <c r="G96" i="16"/>
  <c r="C96" i="16"/>
  <c r="G95" i="16"/>
  <c r="C95" i="16"/>
  <c r="G92" i="16"/>
  <c r="C92" i="16"/>
  <c r="G91" i="16"/>
  <c r="F91" i="16"/>
  <c r="H91" i="16"/>
  <c r="C91" i="16"/>
  <c r="G90" i="16"/>
  <c r="F90" i="16"/>
  <c r="H90" i="16"/>
  <c r="C90" i="16"/>
  <c r="G89" i="16"/>
  <c r="F89" i="16"/>
  <c r="H89" i="16"/>
  <c r="C89" i="16"/>
  <c r="G88" i="16"/>
  <c r="C88" i="16"/>
  <c r="H85" i="16"/>
  <c r="C85" i="16"/>
  <c r="F84" i="16"/>
  <c r="H84" i="16"/>
  <c r="C84" i="16"/>
  <c r="G83" i="16"/>
  <c r="C83" i="16"/>
  <c r="F82" i="16"/>
  <c r="H82" i="16"/>
  <c r="C82" i="16"/>
  <c r="G81" i="16"/>
  <c r="C81" i="16"/>
  <c r="F80" i="16"/>
  <c r="H80" i="16"/>
  <c r="C80" i="16"/>
  <c r="G79" i="16"/>
  <c r="C79" i="16"/>
  <c r="F78" i="16"/>
  <c r="H78" i="16" s="1"/>
  <c r="C78" i="16"/>
  <c r="G77" i="16"/>
  <c r="C77" i="16"/>
  <c r="F76" i="16"/>
  <c r="H76" i="16"/>
  <c r="C76" i="16"/>
  <c r="G75" i="16"/>
  <c r="C75" i="16"/>
  <c r="F74" i="16"/>
  <c r="H74" i="16"/>
  <c r="C74" i="16"/>
  <c r="G73" i="16"/>
  <c r="C73" i="16"/>
  <c r="F72" i="16"/>
  <c r="H72" i="16"/>
  <c r="C72" i="16"/>
  <c r="G71" i="16"/>
  <c r="C71" i="16"/>
  <c r="C68" i="16"/>
  <c r="F65" i="16"/>
  <c r="H65" i="16"/>
  <c r="C65" i="16"/>
  <c r="G64" i="16"/>
  <c r="C64" i="16"/>
  <c r="F63" i="16"/>
  <c r="H63" i="16" s="1"/>
  <c r="C63" i="16"/>
  <c r="G62" i="16"/>
  <c r="C62" i="16"/>
  <c r="F61" i="16"/>
  <c r="H61" i="16" s="1"/>
  <c r="C61" i="16"/>
  <c r="G60" i="16"/>
  <c r="C60" i="16"/>
  <c r="G59" i="16"/>
  <c r="C59" i="16"/>
  <c r="G58" i="16"/>
  <c r="C58" i="16"/>
  <c r="G57" i="16"/>
  <c r="C57" i="16"/>
  <c r="G55" i="16"/>
  <c r="H55" i="16"/>
  <c r="G54" i="16"/>
  <c r="C54" i="16"/>
  <c r="F53" i="16"/>
  <c r="H53" i="16" s="1"/>
  <c r="C53" i="16"/>
  <c r="G52" i="16"/>
  <c r="C52" i="16"/>
  <c r="F51" i="16"/>
  <c r="H51" i="16"/>
  <c r="C51" i="16"/>
  <c r="G50" i="16"/>
  <c r="C50" i="16"/>
  <c r="F49" i="16"/>
  <c r="H49" i="16"/>
  <c r="C49" i="16"/>
  <c r="G48" i="16"/>
  <c r="C48" i="16"/>
  <c r="F47" i="16"/>
  <c r="H47" i="16"/>
  <c r="C47" i="16"/>
  <c r="G46" i="16"/>
  <c r="C46" i="16"/>
  <c r="G44" i="16"/>
  <c r="G43" i="16"/>
  <c r="C43" i="16"/>
  <c r="G42" i="16"/>
  <c r="C42" i="16"/>
  <c r="G41" i="16"/>
  <c r="C41" i="16"/>
  <c r="G40" i="16"/>
  <c r="C40" i="16"/>
  <c r="F39" i="16"/>
  <c r="H39" i="16"/>
  <c r="C39" i="16"/>
  <c r="G38" i="16"/>
  <c r="C38" i="16"/>
  <c r="F37" i="16"/>
  <c r="H37" i="16"/>
  <c r="C37" i="16"/>
  <c r="G36" i="16"/>
  <c r="C36" i="16"/>
  <c r="F35" i="16"/>
  <c r="H35" i="16"/>
  <c r="C35" i="16"/>
  <c r="G32" i="16"/>
  <c r="C32" i="16"/>
  <c r="F31" i="16"/>
  <c r="H31" i="16"/>
  <c r="C31" i="16"/>
  <c r="G30" i="16"/>
  <c r="C30" i="16"/>
  <c r="F29" i="16"/>
  <c r="H29" i="16"/>
  <c r="C29" i="16"/>
  <c r="G28" i="16"/>
  <c r="C28" i="16"/>
  <c r="F27" i="16"/>
  <c r="H27" i="16"/>
  <c r="C27" i="16"/>
  <c r="G26" i="16"/>
  <c r="C26" i="16"/>
  <c r="F25" i="16"/>
  <c r="H25" i="16" s="1"/>
  <c r="C25" i="16"/>
  <c r="G24" i="16"/>
  <c r="C24" i="16"/>
  <c r="C21" i="16"/>
  <c r="F20" i="16"/>
  <c r="H20" i="16"/>
  <c r="C20" i="16"/>
  <c r="F19" i="16"/>
  <c r="H19" i="16"/>
  <c r="C19" i="16"/>
  <c r="F18" i="16"/>
  <c r="H18" i="16" s="1"/>
  <c r="C18" i="16"/>
  <c r="F17" i="16"/>
  <c r="H17" i="16"/>
  <c r="C17" i="16"/>
  <c r="F16" i="16"/>
  <c r="H16" i="16"/>
  <c r="C16" i="16"/>
  <c r="F15" i="16"/>
  <c r="H15" i="16" s="1"/>
  <c r="C15" i="16"/>
  <c r="F14" i="16"/>
  <c r="H14" i="16" s="1"/>
  <c r="C14" i="16"/>
  <c r="C13" i="16"/>
  <c r="C12" i="16"/>
  <c r="F75" i="16"/>
  <c r="H75" i="16" s="1"/>
  <c r="F97" i="16"/>
  <c r="H97" i="16"/>
  <c r="F28" i="16"/>
  <c r="H28" i="16"/>
  <c r="F24" i="16"/>
  <c r="H24" i="16"/>
  <c r="F32" i="16"/>
  <c r="H32" i="16" s="1"/>
  <c r="F41" i="16"/>
  <c r="H41" i="16"/>
  <c r="F59" i="16"/>
  <c r="H59" i="16"/>
  <c r="F81" i="16"/>
  <c r="H81" i="16"/>
  <c r="F26" i="16"/>
  <c r="H26" i="16" s="1"/>
  <c r="F30" i="16"/>
  <c r="H30" i="16"/>
  <c r="F43" i="16"/>
  <c r="H43" i="16"/>
  <c r="F57" i="16"/>
  <c r="H57" i="16"/>
  <c r="F83" i="16"/>
  <c r="H83" i="16" s="1"/>
  <c r="F95" i="16"/>
  <c r="H95" i="16"/>
  <c r="F21" i="16"/>
  <c r="H21" i="16"/>
  <c r="G21" i="16"/>
  <c r="G13" i="16"/>
  <c r="G14" i="16"/>
  <c r="G15" i="16"/>
  <c r="G16" i="16"/>
  <c r="G17" i="16"/>
  <c r="G18" i="16"/>
  <c r="G19" i="16"/>
  <c r="G20" i="16"/>
  <c r="G25" i="16"/>
  <c r="G27" i="16"/>
  <c r="G29" i="16"/>
  <c r="G31" i="16"/>
  <c r="G33" i="16"/>
  <c r="G35" i="16"/>
  <c r="F36" i="16"/>
  <c r="H36" i="16"/>
  <c r="G37" i="16"/>
  <c r="F38" i="16"/>
  <c r="H38" i="16"/>
  <c r="G39" i="16"/>
  <c r="F40" i="16"/>
  <c r="H40" i="16" s="1"/>
  <c r="F42" i="16"/>
  <c r="H42" i="16"/>
  <c r="F44" i="16"/>
  <c r="H44" i="16"/>
  <c r="F46" i="16"/>
  <c r="H46" i="16"/>
  <c r="G47" i="16"/>
  <c r="F48" i="16"/>
  <c r="H48" i="16" s="1"/>
  <c r="G49" i="16"/>
  <c r="F50" i="16"/>
  <c r="H50" i="16" s="1"/>
  <c r="G51" i="16"/>
  <c r="F52" i="16"/>
  <c r="H52" i="16"/>
  <c r="G53" i="16"/>
  <c r="F54" i="16"/>
  <c r="H54" i="16"/>
  <c r="F58" i="16"/>
  <c r="H58" i="16" s="1"/>
  <c r="F60" i="16"/>
  <c r="H60" i="16"/>
  <c r="G61" i="16"/>
  <c r="F62" i="16"/>
  <c r="H62" i="16" s="1"/>
  <c r="G63" i="16"/>
  <c r="F64" i="16"/>
  <c r="H64" i="16" s="1"/>
  <c r="G65" i="16"/>
  <c r="E68" i="16"/>
  <c r="G68" i="16" s="1"/>
  <c r="F71" i="16"/>
  <c r="H71" i="16"/>
  <c r="G72" i="16"/>
  <c r="F73" i="16"/>
  <c r="H73" i="16"/>
  <c r="G74" i="16"/>
  <c r="G76" i="16"/>
  <c r="F77" i="16"/>
  <c r="H77" i="16" s="1"/>
  <c r="G78" i="16"/>
  <c r="F79" i="16"/>
  <c r="H79" i="16" s="1"/>
  <c r="G80" i="16"/>
  <c r="G82" i="16"/>
  <c r="G84" i="16"/>
  <c r="G85" i="16"/>
  <c r="F88" i="16"/>
  <c r="H88" i="16"/>
  <c r="F92" i="16"/>
  <c r="F96" i="16"/>
  <c r="H96" i="16"/>
  <c r="F98" i="16"/>
  <c r="H98" i="16" s="1"/>
  <c r="F99" i="16"/>
  <c r="H99" i="16"/>
  <c r="F13" i="16"/>
  <c r="H13" i="16" s="1"/>
  <c r="F55" i="16"/>
  <c r="F85" i="16"/>
  <c r="G99" i="16"/>
  <c r="F24" i="10"/>
  <c r="H8" i="10" s="1"/>
  <c r="H14" i="10" s="1"/>
  <c r="H24" i="10" s="1"/>
  <c r="J8" i="10" s="1"/>
  <c r="Q27" i="9"/>
  <c r="Q15" i="9"/>
  <c r="Q17" i="9" s="1"/>
  <c r="Q21" i="9"/>
  <c r="Q22" i="9"/>
  <c r="Q23" i="9"/>
  <c r="Q24" i="9"/>
  <c r="Q25" i="9"/>
  <c r="Q13" i="9"/>
  <c r="Q26" i="9"/>
  <c r="E29" i="9"/>
  <c r="F11" i="9" s="1"/>
  <c r="F18" i="9" s="1"/>
  <c r="F29" i="9" s="1"/>
  <c r="G11" i="9" s="1"/>
  <c r="G18" i="9" s="1"/>
  <c r="G29" i="9" s="1"/>
  <c r="H11" i="9" s="1"/>
  <c r="Q16" i="9"/>
  <c r="H11" i="8"/>
  <c r="H20" i="8" s="1"/>
  <c r="K6" i="7"/>
  <c r="I6" i="7"/>
  <c r="H6" i="7"/>
  <c r="E19" i="4"/>
  <c r="F19" i="4"/>
  <c r="F18" i="4"/>
  <c r="F17" i="4"/>
  <c r="F16" i="4"/>
  <c r="F15" i="4"/>
  <c r="F14" i="4"/>
  <c r="F13" i="4"/>
  <c r="G79" i="23"/>
  <c r="L79" i="23" s="1"/>
  <c r="K41" i="23"/>
  <c r="K28" i="23"/>
  <c r="K67" i="23"/>
  <c r="K55" i="23"/>
  <c r="K43" i="23"/>
  <c r="K58" i="23"/>
  <c r="K40" i="23"/>
  <c r="K70" i="23"/>
  <c r="K56" i="23"/>
  <c r="K71" i="23"/>
  <c r="K26" i="23"/>
  <c r="K66" i="23"/>
  <c r="K52" i="23"/>
  <c r="K38" i="23"/>
  <c r="K42" i="23"/>
  <c r="K44" i="23"/>
  <c r="K65" i="23"/>
  <c r="K54" i="23"/>
  <c r="K57" i="23"/>
  <c r="K68" i="23"/>
  <c r="K39" i="23"/>
  <c r="K27" i="23"/>
  <c r="K51" i="23"/>
  <c r="K53" i="23"/>
  <c r="K25" i="23"/>
  <c r="K30" i="23"/>
  <c r="K29" i="23"/>
  <c r="K37" i="23"/>
  <c r="K69" i="23"/>
  <c r="K72" i="23"/>
  <c r="K24" i="23"/>
  <c r="F49" i="23"/>
  <c r="K49" i="23"/>
  <c r="F63" i="23"/>
  <c r="F79" i="23" s="1"/>
  <c r="D63" i="23"/>
  <c r="F77" i="23"/>
  <c r="D77" i="23" s="1"/>
  <c r="F35" i="23"/>
  <c r="K23" i="23"/>
  <c r="D49" i="23"/>
  <c r="K35" i="23"/>
  <c r="K77" i="23"/>
  <c r="K79" i="23" l="1"/>
  <c r="H21" i="23"/>
  <c r="I21" i="23" s="1"/>
  <c r="M21" i="23" s="1"/>
  <c r="N21" i="23" s="1"/>
  <c r="H77" i="23"/>
  <c r="H49" i="23"/>
  <c r="I49" i="23" s="1"/>
  <c r="M49" i="23" s="1"/>
  <c r="N49" i="23" s="1"/>
  <c r="H63" i="23"/>
  <c r="I63" i="23" s="1"/>
  <c r="M63" i="23" s="1"/>
  <c r="N35" i="23"/>
  <c r="J14" i="10"/>
  <c r="J24" i="10" s="1"/>
  <c r="G101" i="16"/>
  <c r="H101" i="16"/>
  <c r="F101" i="16"/>
  <c r="G14" i="10"/>
  <c r="G24" i="10" s="1"/>
  <c r="I8" i="10" s="1"/>
  <c r="H35" i="23"/>
  <c r="I35" i="23" s="1"/>
  <c r="M35" i="23" s="1"/>
  <c r="H18" i="9"/>
  <c r="H29" i="9" s="1"/>
  <c r="I11" i="9" s="1"/>
  <c r="I18" i="9" s="1"/>
  <c r="I29" i="9" s="1"/>
  <c r="J11" i="9" s="1"/>
  <c r="J18" i="9" s="1"/>
  <c r="J29" i="9" s="1"/>
  <c r="K11" i="9" s="1"/>
  <c r="K18" i="9" s="1"/>
  <c r="K29" i="9" s="1"/>
  <c r="L11" i="9" s="1"/>
  <c r="L18" i="9" s="1"/>
  <c r="L29" i="9" s="1"/>
  <c r="M11" i="9" s="1"/>
  <c r="M18" i="9" s="1"/>
  <c r="M29" i="9" s="1"/>
  <c r="N11" i="9" s="1"/>
  <c r="N18" i="9" s="1"/>
  <c r="N29" i="9" s="1"/>
  <c r="O11" i="9" s="1"/>
  <c r="O18" i="9" s="1"/>
  <c r="O29" i="9" s="1"/>
  <c r="P11" i="9" s="1"/>
  <c r="P18" i="9" s="1"/>
  <c r="D79" i="23"/>
  <c r="D112" i="23" s="1"/>
  <c r="N18" i="10"/>
  <c r="E24" i="10"/>
  <c r="G8" i="10" s="1"/>
  <c r="M69" i="17"/>
  <c r="L23" i="10"/>
  <c r="I13" i="10"/>
  <c r="I14" i="10" s="1"/>
  <c r="I24" i="10" s="1"/>
  <c r="E69" i="17"/>
  <c r="F33" i="16"/>
  <c r="H66" i="16"/>
  <c r="L102" i="17"/>
  <c r="K69" i="17"/>
  <c r="K102" i="17" s="1"/>
  <c r="R56" i="17"/>
  <c r="F26" i="7"/>
  <c r="K26" i="7" s="1"/>
  <c r="M17" i="10"/>
  <c r="M15" i="10"/>
  <c r="N9" i="10"/>
  <c r="K18" i="10"/>
  <c r="M18" i="10" s="1"/>
  <c r="G69" i="17"/>
  <c r="I69" i="17"/>
  <c r="Q56" i="17"/>
  <c r="E43" i="21"/>
  <c r="F41" i="21" s="1"/>
  <c r="N22" i="10"/>
  <c r="F68" i="16"/>
  <c r="K63" i="23"/>
  <c r="N63" i="23" s="1"/>
  <c r="H68" i="16"/>
  <c r="H92" i="16"/>
  <c r="G66" i="16"/>
  <c r="I102" i="17"/>
  <c r="J102" i="17" s="1"/>
  <c r="K23" i="10"/>
  <c r="P67" i="17"/>
  <c r="P69" i="17" s="1"/>
  <c r="M100" i="17"/>
  <c r="M102" i="17" s="1"/>
  <c r="F22" i="16"/>
  <c r="E63" i="22"/>
  <c r="H22" i="16"/>
  <c r="H33" i="16"/>
  <c r="L13" i="10"/>
  <c r="N69" i="17"/>
  <c r="Q18" i="9" l="1"/>
  <c r="Q29" i="9" s="1"/>
  <c r="P29" i="9"/>
  <c r="E96" i="22"/>
  <c r="F36" i="21"/>
  <c r="M23" i="10"/>
  <c r="E102" i="17"/>
  <c r="G102" i="17" s="1"/>
  <c r="Q69" i="17"/>
  <c r="S69" i="17" s="1"/>
  <c r="E96" i="23"/>
  <c r="E103" i="23"/>
  <c r="E110" i="23"/>
  <c r="F18" i="21"/>
  <c r="F40" i="21"/>
  <c r="F16" i="21"/>
  <c r="F15" i="21"/>
  <c r="F33" i="21"/>
  <c r="F14" i="21"/>
  <c r="F21" i="21"/>
  <c r="F35" i="21"/>
  <c r="F39" i="21"/>
  <c r="F34" i="21"/>
  <c r="F28" i="21"/>
  <c r="F29" i="21"/>
  <c r="F20" i="21"/>
  <c r="F26" i="21"/>
  <c r="F27" i="21"/>
  <c r="F19" i="21"/>
  <c r="F17" i="21"/>
  <c r="N23" i="10"/>
  <c r="F23" i="21"/>
  <c r="H79" i="23"/>
  <c r="I77" i="23"/>
  <c r="N13" i="10"/>
  <c r="N14" i="10" s="1"/>
  <c r="L14" i="10"/>
  <c r="F30" i="21"/>
  <c r="S56" i="17"/>
  <c r="M77" i="23" l="1"/>
  <c r="N77" i="23" s="1"/>
  <c r="I79" i="23"/>
  <c r="M79" i="23" s="1"/>
  <c r="N79" i="23" s="1"/>
  <c r="F43" i="21"/>
  <c r="F8" i="22"/>
  <c r="F16" i="22"/>
  <c r="F36" i="22"/>
  <c r="F54" i="22"/>
  <c r="F74" i="22"/>
  <c r="F21" i="22"/>
  <c r="F39" i="22"/>
  <c r="F57" i="22"/>
  <c r="F77" i="22"/>
  <c r="F85" i="22"/>
  <c r="F92" i="22"/>
  <c r="F20" i="22"/>
  <c r="F38" i="22"/>
  <c r="F56" i="22"/>
  <c r="F76" i="22"/>
  <c r="F96" i="22"/>
  <c r="F23" i="22"/>
  <c r="F41" i="22"/>
  <c r="F59" i="22"/>
  <c r="F79" i="22"/>
  <c r="F44" i="22"/>
  <c r="F27" i="22"/>
  <c r="F14" i="22"/>
  <c r="F19" i="22"/>
  <c r="F22" i="22"/>
  <c r="F42" i="22"/>
  <c r="F58" i="22"/>
  <c r="F78" i="22"/>
  <c r="F9" i="22"/>
  <c r="F25" i="22"/>
  <c r="F43" i="22"/>
  <c r="F61" i="22"/>
  <c r="F83" i="22"/>
  <c r="F24" i="22"/>
  <c r="F11" i="22"/>
  <c r="F67" i="22"/>
  <c r="F72" i="22"/>
  <c r="F75" i="22"/>
  <c r="F60" i="22"/>
  <c r="F45" i="22"/>
  <c r="F52" i="22"/>
  <c r="F26" i="22"/>
  <c r="F46" i="22"/>
  <c r="F66" i="22"/>
  <c r="F84" i="22"/>
  <c r="F13" i="22"/>
  <c r="F31" i="22"/>
  <c r="F47" i="22"/>
  <c r="F69" i="22"/>
  <c r="F32" i="22"/>
  <c r="F70" i="22"/>
  <c r="F17" i="22"/>
  <c r="F73" i="22"/>
  <c r="F34" i="22"/>
  <c r="F37" i="22"/>
  <c r="F10" i="22"/>
  <c r="F30" i="22"/>
  <c r="F48" i="22"/>
  <c r="F68" i="22"/>
  <c r="F86" i="22"/>
  <c r="F15" i="22"/>
  <c r="F33" i="22"/>
  <c r="F49" i="22"/>
  <c r="F71" i="22"/>
  <c r="F91" i="22"/>
  <c r="F12" i="22"/>
  <c r="F50" i="22"/>
  <c r="F90" i="22"/>
  <c r="F35" i="22"/>
  <c r="F53" i="22"/>
  <c r="F93" i="22"/>
  <c r="F55" i="22"/>
  <c r="F80" i="22"/>
  <c r="F28" i="22"/>
  <c r="F94" i="22"/>
  <c r="F87" i="22"/>
  <c r="F63" i="22"/>
</calcChain>
</file>

<file path=xl/sharedStrings.xml><?xml version="1.0" encoding="utf-8"?>
<sst xmlns="http://schemas.openxmlformats.org/spreadsheetml/2006/main" count="733" uniqueCount="338">
  <si>
    <t>התאמה בין סעיפי התקציב ואינדקס הנהלת חשבונות</t>
  </si>
  <si>
    <t>סעיף</t>
  </si>
  <si>
    <t>פירוט</t>
  </si>
  <si>
    <t>סכום בתקציב</t>
  </si>
  <si>
    <t>אחוז מהתקציב</t>
  </si>
  <si>
    <t>הוצאות</t>
  </si>
  <si>
    <t>הוצאות לפעילויות</t>
  </si>
  <si>
    <t>הוצאות העסקת חוסים</t>
  </si>
  <si>
    <t>שכר מרכז מקצועי</t>
  </si>
  <si>
    <t>שכר מדריך / מלווה קהילתי</t>
  </si>
  <si>
    <t>שכירות מרכז לימוד והכשרה</t>
  </si>
  <si>
    <t>חשמל מים נקיון אינטרנט תקשורת מרכז לימוד</t>
  </si>
  <si>
    <t>הוצאות נסיעות למקומות עבודה</t>
  </si>
  <si>
    <t>מעקב/הערכה תבונה קרן כהנוף</t>
  </si>
  <si>
    <t>מאזן בוחן יתרות ₪</t>
  </si>
  <si>
    <t>תאריך הדפסה: 30/03/11</t>
  </si>
  <si>
    <t>מתאריך אסמכתא : 01/01/11</t>
  </si>
  <si>
    <t>עד : 30/03/11</t>
  </si>
  <si>
    <t>קוד חשבון</t>
  </si>
  <si>
    <t>שם הכרטיס</t>
  </si>
  <si>
    <t>יתרת חובה - ₪</t>
  </si>
  <si>
    <t>יתרת זכות ₪</t>
  </si>
  <si>
    <t>יתרה - ₪</t>
  </si>
  <si>
    <t>סך הכל</t>
  </si>
  <si>
    <t>פעילות</t>
  </si>
  <si>
    <t>העסקת חוסים</t>
  </si>
  <si>
    <t>חוגי נוער בוקר</t>
  </si>
  <si>
    <t>חוגי נוער ערב</t>
  </si>
  <si>
    <t>חוגים לקשישים</t>
  </si>
  <si>
    <t>סיוע לנזקקים</t>
  </si>
  <si>
    <t>הנהלה וכלליות</t>
  </si>
  <si>
    <t>גיוס כספים</t>
  </si>
  <si>
    <t>הקמה ותשתיות</t>
  </si>
  <si>
    <t>כלל הארגון</t>
  </si>
  <si>
    <t>סך הכל הכנסות</t>
  </si>
  <si>
    <t>שכר</t>
  </si>
  <si>
    <t xml:space="preserve">שרותי ייעוץ (משפטי, רו"ח) </t>
  </si>
  <si>
    <t>שכר דירה+ארנונה</t>
  </si>
  <si>
    <t>אחזקה, נקיון, חשמל, מים</t>
  </si>
  <si>
    <t>שמירה וביטוח</t>
  </si>
  <si>
    <t>תקשורת (טלפון, דואר, אינטרנט)</t>
  </si>
  <si>
    <t>נסיעות ורכבים</t>
  </si>
  <si>
    <t>חומרים מתכלים לפעילות</t>
  </si>
  <si>
    <t>ציוד ומחשבים לפעילות</t>
  </si>
  <si>
    <t>שיווק פרסום ודפוס</t>
  </si>
  <si>
    <t>כיבודים וארוח</t>
  </si>
  <si>
    <t>אדמינסטרטיביות</t>
  </si>
  <si>
    <t>סך הכל הוצאות</t>
  </si>
  <si>
    <t>תרומה כלכלית</t>
  </si>
  <si>
    <t>סעיף תקציבי</t>
  </si>
  <si>
    <t>תקציב לחלוקה</t>
  </si>
  <si>
    <t>עודף / גרעון</t>
  </si>
  <si>
    <t>פריט</t>
  </si>
  <si>
    <t>צפי ינואר</t>
  </si>
  <si>
    <t>צפי מרץ</t>
  </si>
  <si>
    <t>צפי אפריל</t>
  </si>
  <si>
    <t>צפי מאי</t>
  </si>
  <si>
    <t>צפי יוני</t>
  </si>
  <si>
    <t>צפי יולי</t>
  </si>
  <si>
    <t>צפי אוגוסט</t>
  </si>
  <si>
    <t>צפי ספטמבר</t>
  </si>
  <si>
    <t>צפי אוקטובר</t>
  </si>
  <si>
    <t>צפי נובמבר</t>
  </si>
  <si>
    <t>צפי דצמבר</t>
  </si>
  <si>
    <t>סה"כ צפי שנתי</t>
  </si>
  <si>
    <t>הכנסות</t>
  </si>
  <si>
    <t>ממשלה ורשויות</t>
  </si>
  <si>
    <t>הכנסות עצמיות</t>
  </si>
  <si>
    <t>תוכנית א'</t>
  </si>
  <si>
    <t>תוכנית ב'</t>
  </si>
  <si>
    <t>תוכנית ג'</t>
  </si>
  <si>
    <t>תוכנית ד'</t>
  </si>
  <si>
    <t>תוכנית ה'</t>
  </si>
  <si>
    <t>שונות</t>
  </si>
  <si>
    <t>סה"כ הוצאות</t>
  </si>
  <si>
    <t>תזרים</t>
  </si>
  <si>
    <t>הפרש עובר לחודש הבא</t>
  </si>
  <si>
    <t>סה"כ הכנסות (כולל יתרת פתיחה)</t>
  </si>
  <si>
    <t>ביצוע ינואר</t>
  </si>
  <si>
    <t>ביצוע פברואר</t>
  </si>
  <si>
    <t>ביצוע מרץ</t>
  </si>
  <si>
    <t>סה"כ הכנסות</t>
  </si>
  <si>
    <t>הוצאות ישירות</t>
  </si>
  <si>
    <t>הוצאות עקיפות</t>
  </si>
  <si>
    <t>הוצאות הנהלה וכלליות</t>
  </si>
  <si>
    <t>סך הכל לסעיף בארגון</t>
  </si>
  <si>
    <t>סעיפי ההוצאה</t>
  </si>
  <si>
    <t>קבועות</t>
  </si>
  <si>
    <t>משתנות</t>
  </si>
  <si>
    <t>סך הכל ישירות</t>
  </si>
  <si>
    <t xml:space="preserve">קבועות </t>
  </si>
  <si>
    <t>סך הכל עקיפות</t>
  </si>
  <si>
    <t xml:space="preserve">משתנות </t>
  </si>
  <si>
    <t>סך הכל הנהלה וכלליות</t>
  </si>
  <si>
    <t>פעילות א'</t>
  </si>
  <si>
    <t>חומרים</t>
  </si>
  <si>
    <t>סך הכל פעילות א'</t>
  </si>
  <si>
    <t>פעילות ב'</t>
  </si>
  <si>
    <t>סך הכל פעילות ב'</t>
  </si>
  <si>
    <t>תוכנית</t>
  </si>
  <si>
    <t>מספר הנהנים בתוכנית</t>
  </si>
  <si>
    <t>עלות ישירה לנהנה</t>
  </si>
  <si>
    <t>עלות עקיפה לנהנה</t>
  </si>
  <si>
    <t>העמסת הנהלה וכלליות לנהנה</t>
  </si>
  <si>
    <t>סך הכל הוצאה לנהנה</t>
  </si>
  <si>
    <t>שכר למנחים (כולל רכב ופלפון)</t>
  </si>
  <si>
    <t>ישירות</t>
  </si>
  <si>
    <t>שכר לרכזים (כולל רכב ופלפון)</t>
  </si>
  <si>
    <t>שכר ליועצים (כולל רכב ופלפון)</t>
  </si>
  <si>
    <t>חומרים לפעילות</t>
  </si>
  <si>
    <t>שכירות מבנה הפעילות (כולל נקיון ואחזקה שוטפת)</t>
  </si>
  <si>
    <t>חשמל ומים לפעילות</t>
  </si>
  <si>
    <t>הוצאות עקיפות לתוכנית (לוגיסטיקה, הזנה, ביטוח)</t>
  </si>
  <si>
    <t>העמסת הוצאות הנהלה וכלליות (ללא פיתוח ותשתיות כללי)</t>
  </si>
  <si>
    <t>שכר מנכ"ל</t>
  </si>
  <si>
    <t>שכר מזכירה</t>
  </si>
  <si>
    <t>שכירות וארנונה משרדים</t>
  </si>
  <si>
    <t>חשמל ומים משרדים</t>
  </si>
  <si>
    <t>טלפונים</t>
  </si>
  <si>
    <t>אתר אינטרנט ותקשורת</t>
  </si>
  <si>
    <t>נסיעות וחניות</t>
  </si>
  <si>
    <t>כיבודים ואירוח</t>
  </si>
  <si>
    <t>דפוס והוצאה לאור</t>
  </si>
  <si>
    <t>פרסום ושיווק</t>
  </si>
  <si>
    <t>ייעוץ משפטי ועורך דין</t>
  </si>
  <si>
    <t>ייעוץ רואה חשבון</t>
  </si>
  <si>
    <t>הנהלת חשבונות</t>
  </si>
  <si>
    <t>סך הכל הוצאות הנהלה וכלליות</t>
  </si>
  <si>
    <t>הוצאות לגיוס כפסים</t>
  </si>
  <si>
    <t>משרד יחסי ציבור</t>
  </si>
  <si>
    <t>יועץ גיוס ממשלה ורשיויות</t>
  </si>
  <si>
    <t>מגייס כספים א'</t>
  </si>
  <si>
    <t>מגייס כספים ב'</t>
  </si>
  <si>
    <t>סך הכל הוצאות גיוס כספים</t>
  </si>
  <si>
    <t>הוצאות הקמה ותשתית</t>
  </si>
  <si>
    <t>פתיחת עמותה ורישום</t>
  </si>
  <si>
    <t>יעוץ משפטי/חשבונאי/כלכלי</t>
  </si>
  <si>
    <t>מערכות מחשבים ורשת למשרדי עמותה</t>
  </si>
  <si>
    <t>תוכנות לניהול העמותה</t>
  </si>
  <si>
    <t>סך הכל הוצאות להקמה ותשתית</t>
  </si>
  <si>
    <t>סך הכל הוצאות שנתיות לעמותה</t>
  </si>
  <si>
    <t>מספר</t>
  </si>
  <si>
    <t>ראשון</t>
  </si>
  <si>
    <t>שני</t>
  </si>
  <si>
    <t>שלישי</t>
  </si>
  <si>
    <t>רביעי</t>
  </si>
  <si>
    <t>חמישי</t>
  </si>
  <si>
    <t>שישי</t>
  </si>
  <si>
    <t>שביעי</t>
  </si>
  <si>
    <t>שמיני</t>
  </si>
  <si>
    <t>תשיעי</t>
  </si>
  <si>
    <t>עשירי</t>
  </si>
  <si>
    <t>חודשים לפי שנת תקציב (ינואר-דצמבר)</t>
  </si>
  <si>
    <t>ינואר</t>
  </si>
  <si>
    <t>פברואר</t>
  </si>
  <si>
    <t>מרץ</t>
  </si>
  <si>
    <t>אפריל</t>
  </si>
  <si>
    <t>מאי</t>
  </si>
  <si>
    <t>יוני</t>
  </si>
  <si>
    <t>יולי</t>
  </si>
  <si>
    <t>אוגוסט</t>
  </si>
  <si>
    <t>ספטמבר</t>
  </si>
  <si>
    <t>אוקטובר</t>
  </si>
  <si>
    <t>נובמבר</t>
  </si>
  <si>
    <t>דצמבר</t>
  </si>
  <si>
    <t>√</t>
  </si>
  <si>
    <t>תכנון ובניית תקציב</t>
  </si>
  <si>
    <t>בניית צפי תזרים</t>
  </si>
  <si>
    <t>בניית תמחיר</t>
  </si>
  <si>
    <t>דו"ח מעקב גביה</t>
  </si>
  <si>
    <t>דו"ח עדכון תעריפים</t>
  </si>
  <si>
    <t>בדיקת חשבונות בנקים</t>
  </si>
  <si>
    <t>בדיקת הוצאות כוח אדם ותקני משרות</t>
  </si>
  <si>
    <t>דו"ח וועדת השקעות</t>
  </si>
  <si>
    <t>ביצוע מצטבר (ממאזן בוחן)</t>
  </si>
  <si>
    <t>אחוז ביצוע מתוך התקציב</t>
  </si>
  <si>
    <t>מתוכנן</t>
  </si>
  <si>
    <t>בפועל</t>
  </si>
  <si>
    <t>מספר עובדים</t>
  </si>
  <si>
    <t>מספר מתנדבים</t>
  </si>
  <si>
    <t>מספר נהנים</t>
  </si>
  <si>
    <t>הפרש בין בפועל למתוכנן</t>
  </si>
  <si>
    <t>הוצאות באלפי [₪]</t>
  </si>
  <si>
    <t>מתוכננות</t>
  </si>
  <si>
    <t>עלות לנהנה באלפי [₪]</t>
  </si>
  <si>
    <t>אופן העמסה</t>
  </si>
  <si>
    <t>הוצאה</t>
  </si>
  <si>
    <t>שטח</t>
  </si>
  <si>
    <t>היקף תקציבי</t>
  </si>
  <si>
    <t>כמות שעות עבודה</t>
  </si>
  <si>
    <t>עלויות שכר</t>
  </si>
  <si>
    <t xml:space="preserve">עלויות עקיפות </t>
  </si>
  <si>
    <t>שכר מקצועי</t>
  </si>
  <si>
    <t>V</t>
  </si>
  <si>
    <t>פיתוח ידע</t>
  </si>
  <si>
    <t xml:space="preserve">עלויות הפעלה ארגוניות </t>
  </si>
  <si>
    <t>שכירות וארנונה</t>
  </si>
  <si>
    <t>אחזקה</t>
  </si>
  <si>
    <t xml:space="preserve">חשמל ומים </t>
  </si>
  <si>
    <t xml:space="preserve">ציוד ומחשבים </t>
  </si>
  <si>
    <t>תקשורת</t>
  </si>
  <si>
    <t>שכר הנהלה</t>
  </si>
  <si>
    <t>שכר כספים</t>
  </si>
  <si>
    <t>אתר אינטרנט</t>
  </si>
  <si>
    <t>מקדם העמסת הנהלה וכלליות לפי משקל בהוצאות</t>
  </si>
  <si>
    <t>סך הכל לפעילות (ישירות + עקיפות)</t>
  </si>
  <si>
    <t>תוכנית א' העסקת חוסים</t>
  </si>
  <si>
    <t>תוכנית ב' חוגי נוער בוקר</t>
  </si>
  <si>
    <t>תוכנית ג' חוגי נוער ערב</t>
  </si>
  <si>
    <t>תוכנית ד' חוגים לקשישים</t>
  </si>
  <si>
    <t>תוכנית ה' סיוע לנזקקים</t>
  </si>
  <si>
    <t>תקציב שנתי מתוכנן</t>
  </si>
  <si>
    <t xml:space="preserve">תקציב שנתי </t>
  </si>
  <si>
    <t>ביצוע מצטבר ברבעון 1 (ממאזן בוחן)</t>
  </si>
  <si>
    <t>אחוז ביצוע בפועל מהתקציב המתוכנן</t>
  </si>
  <si>
    <t>הפרש ביצוע רבעוני מול תקציב רבעוני [ב-%]</t>
  </si>
  <si>
    <t>הפרש ביצוע רבעוני מול תקציב רבעוני [ב-₪]</t>
  </si>
  <si>
    <t>סך הכל הוצאות לכל הפעילות</t>
  </si>
  <si>
    <t>שכר מנהל כספים</t>
  </si>
  <si>
    <t>קרן א'</t>
  </si>
  <si>
    <t>כללי</t>
  </si>
  <si>
    <t>קרן ב'</t>
  </si>
  <si>
    <t>קרן ג'</t>
  </si>
  <si>
    <t>משרד החינוך</t>
  </si>
  <si>
    <t>משרד התרבות והספורט</t>
  </si>
  <si>
    <t>משרד הרווחה</t>
  </si>
  <si>
    <t>מיזם מכירת מזכרות</t>
  </si>
  <si>
    <t>מיזם שיתוף פעולה עם מפעל מחזור</t>
  </si>
  <si>
    <t>חלק ההוצאה [ב-%]</t>
  </si>
  <si>
    <t>הוצאה [ב-₪]</t>
  </si>
  <si>
    <t>הוצאות גיוס כספים</t>
  </si>
  <si>
    <t>תורם א'</t>
  </si>
  <si>
    <t>תורם ב'</t>
  </si>
  <si>
    <t>תורם ג'</t>
  </si>
  <si>
    <t>מקורות ההכנסה</t>
  </si>
  <si>
    <t>יעוד לפעילות</t>
  </si>
  <si>
    <t xml:space="preserve">מועצה מקומית </t>
  </si>
  <si>
    <t>השתתפות הנהנים</t>
  </si>
  <si>
    <t>סך הכל השתתפות הנהנים</t>
  </si>
  <si>
    <t>השתתפות נהנים חוגי נוער בוקר</t>
  </si>
  <si>
    <t>השתתפות נהנים</t>
  </si>
  <si>
    <t>סך הכל רבעוני</t>
  </si>
  <si>
    <t>צפי</t>
  </si>
  <si>
    <t>ביצוע</t>
  </si>
  <si>
    <t>הפרש ביצוע רבעוני מול תחזית רבעונית</t>
  </si>
  <si>
    <t xml:space="preserve">ב-₪ </t>
  </si>
  <si>
    <t>ב-%</t>
  </si>
  <si>
    <t>השתתפות נהנים חוגים לקשישים</t>
  </si>
  <si>
    <t>פילנתרופיה</t>
  </si>
  <si>
    <t>סך הכל פילנתרופיה לא מיועדות</t>
  </si>
  <si>
    <t>סכום [ב-אלפי ₪]</t>
  </si>
  <si>
    <t>סך הכל פילנתרופיה</t>
  </si>
  <si>
    <t>סך הכל ממשלה ורשויות</t>
  </si>
  <si>
    <t>סך הכל פילנתרופיה מיועדות</t>
  </si>
  <si>
    <t>השתתפות נהנים חוגי נוער ערב</t>
  </si>
  <si>
    <t>יתרת פתיחה</t>
  </si>
  <si>
    <t xml:space="preserve">יתרת פתיחה </t>
  </si>
  <si>
    <t>ישירות/עקיפות</t>
  </si>
  <si>
    <t>העמסת הנהלה וכלליות וגיוס משאבים</t>
  </si>
  <si>
    <t xml:space="preserve">             מפת דרכים פיננסית למנכ"ל</t>
  </si>
  <si>
    <t>חודשים בשנת הפעילות (ספטמבר-אוגוסט)</t>
  </si>
  <si>
    <t>אחת עשרה</t>
  </si>
  <si>
    <t>שתיים עשרה</t>
  </si>
  <si>
    <t>כלים ודו"חות פיננסיים בסיסיים:</t>
  </si>
  <si>
    <t>דו"ח ביצוע מול תכנון של התקציב</t>
  </si>
  <si>
    <t>דו"ח ביצוע מול תכנון של התזרים</t>
  </si>
  <si>
    <t xml:space="preserve">דו"ח ניהולי </t>
  </si>
  <si>
    <t>דוחות מעקב ובקרה שונים</t>
  </si>
  <si>
    <t>בדיקת הסכמים  ותנאי רכש ספקים</t>
  </si>
  <si>
    <t>בדיקת מימוש חוזים מול ספקים ולקוחות</t>
  </si>
  <si>
    <t>מעקב  גורמים ממנים</t>
  </si>
  <si>
    <t>דו"חות יחודיים לכל ארגון</t>
  </si>
  <si>
    <t>כלל ההוצאות</t>
  </si>
  <si>
    <t>שכר למנחים (כולל רכב ופלאפון)</t>
  </si>
  <si>
    <t>שכר לרכזים (כולל רכב ופלאפון)</t>
  </si>
  <si>
    <t>שכר ליועצים (כולל רכב ופלאפון)</t>
  </si>
  <si>
    <t>הוצאות לגיוס כספים</t>
  </si>
  <si>
    <t>יועץ גיוס ממשלה ורשויות</t>
  </si>
  <si>
    <t>ייעוץ משפטי/חשבונאי/כלכלי</t>
  </si>
  <si>
    <t>מערכות מחשבים ורשת למשרדי העמותה</t>
  </si>
  <si>
    <t>הוצאות הקמה ותשתיות</t>
  </si>
  <si>
    <t>סך הכל הוצאות להקמה ותשתיות</t>
  </si>
  <si>
    <t>סך הכל הוצאות לכל התוכניות (ישירות + עקיפות)</t>
  </si>
  <si>
    <t>צפי פברואר</t>
  </si>
  <si>
    <t>סך הכל הכנסות עצמיות</t>
  </si>
  <si>
    <r>
      <t>מפה כלכלית של ארגון ____________</t>
    </r>
    <r>
      <rPr>
        <b/>
        <sz val="14"/>
        <rFont val="Arial"/>
        <family val="2"/>
      </rPr>
      <t xml:space="preserve">
לשנת ____________
באלפי ₪</t>
    </r>
  </si>
  <si>
    <t>סך הכל תקציב לשנת _________</t>
  </si>
  <si>
    <t>ארגון _________________
תקציב שנתי לשנת _______
 [אלפי ₪]</t>
  </si>
  <si>
    <t>פילוח מקורות הכנסה לארגון ___________</t>
  </si>
  <si>
    <t>לשנת __________</t>
  </si>
  <si>
    <t>באלפי ₪</t>
  </si>
  <si>
    <t>תקציב כולל לשנת ________</t>
  </si>
  <si>
    <t>תקציב לשנת ________ בהרשאה לביצוע</t>
  </si>
  <si>
    <t>תקציב לשנת ________  מותנה</t>
  </si>
  <si>
    <t>תקציב לשנה הקודמת</t>
  </si>
  <si>
    <t>השינוי בתקציב מתקציב השנה הקודמת</t>
  </si>
  <si>
    <r>
      <t xml:space="preserve">שירות א' </t>
    </r>
    <r>
      <rPr>
        <b/>
        <sz val="6"/>
        <rFont val="Arial"/>
        <family val="2"/>
      </rPr>
      <t>(ישירות+עקיפות)</t>
    </r>
  </si>
  <si>
    <r>
      <t xml:space="preserve">שירות ב' </t>
    </r>
    <r>
      <rPr>
        <b/>
        <sz val="6"/>
        <rFont val="Arial"/>
        <family val="2"/>
      </rPr>
      <t>(ישירות+עקיפות)</t>
    </r>
  </si>
  <si>
    <r>
      <t xml:space="preserve">שירות ג' </t>
    </r>
    <r>
      <rPr>
        <b/>
        <sz val="6"/>
        <rFont val="Arial"/>
        <family val="2"/>
      </rPr>
      <t>(ישירות+עקיפות)</t>
    </r>
  </si>
  <si>
    <r>
      <t xml:space="preserve">שירות ד' </t>
    </r>
    <r>
      <rPr>
        <b/>
        <sz val="6"/>
        <rFont val="Arial"/>
        <family val="2"/>
      </rPr>
      <t>(ישירות+עקיפות)</t>
    </r>
  </si>
  <si>
    <r>
      <t xml:space="preserve">שירות ה' </t>
    </r>
    <r>
      <rPr>
        <b/>
        <sz val="6"/>
        <rFont val="Arial"/>
        <family val="2"/>
      </rPr>
      <t>(ישירות+עקיפות)</t>
    </r>
  </si>
  <si>
    <t>תקציב הארגון - פעילות _____________</t>
  </si>
  <si>
    <t xml:space="preserve">מעקב תקציב מול ביצוע ארגון ___________ </t>
  </si>
  <si>
    <t>לשנת ___________</t>
  </si>
  <si>
    <t>לשנת _____________</t>
  </si>
  <si>
    <t>ארגון ___________________________
תזרים וביצוע לרבעון 1 שנת __________
באלפי ₪</t>
  </si>
  <si>
    <t>תכנית א</t>
  </si>
  <si>
    <t>תכנית ב</t>
  </si>
  <si>
    <t>תכנית ג</t>
  </si>
  <si>
    <t>תכנית ד</t>
  </si>
  <si>
    <t>תכנית ה</t>
  </si>
  <si>
    <t>תכנית ו</t>
  </si>
  <si>
    <t>לוח תמחיר ארגון _________</t>
  </si>
  <si>
    <t>לשנת_________</t>
  </si>
  <si>
    <t>מטריצת מקדמי העמסה ארגון _________</t>
  </si>
  <si>
    <t>לשנת____________</t>
  </si>
  <si>
    <r>
      <t xml:space="preserve">הקצאת תקציב מאושר / מותנה  </t>
    </r>
    <r>
      <rPr>
        <b/>
        <sz val="16"/>
        <rFont val="Arial"/>
        <family val="2"/>
      </rPr>
      <t xml:space="preserve">
ארגון ________________
לשנת _________ באלפי ₪</t>
    </r>
  </si>
  <si>
    <t>ארגון ________________
צפי תזרים לשנת ________
באלפי ₪</t>
  </si>
  <si>
    <t>ארגון ______________________
תמחור וניתוח העמסות לשנת ______
ישירות, עקיפות, העמסת הנהלה וכלליות
 [אלפי ₪]</t>
  </si>
  <si>
    <t>דו"ח ניהולי למנכ"ל
ארגון _____________
לשנת ___________</t>
  </si>
  <si>
    <t>ארגון ____________</t>
  </si>
  <si>
    <t>מדריך לניהול פיננסי מיטבי</t>
  </si>
  <si>
    <t>סך הכל הוצאות תכנית א</t>
  </si>
  <si>
    <t>סך הכל הוצאות חתכנית ב</t>
  </si>
  <si>
    <t>סך הכל הוצאות תכנית ג</t>
  </si>
  <si>
    <t>סך הכל הוצאות תכנית ד</t>
  </si>
  <si>
    <t>סך הכל הוצאות תכנית ה</t>
  </si>
  <si>
    <t>הוצאות תכנית א</t>
  </si>
  <si>
    <t>סה"כ הוצאות ישירות לתכנית א</t>
  </si>
  <si>
    <t>סה"כ הוצאות ישירות לתכנית ב</t>
  </si>
  <si>
    <t>סך הכל הוצאות לתכנית א</t>
  </si>
  <si>
    <t>סך הכל הוצאות  לתכנית ב</t>
  </si>
  <si>
    <t>סה"כ הוצאות ישירות לתכנית ג</t>
  </si>
  <si>
    <t>סך הכל הוצאות לתכנית ג</t>
  </si>
  <si>
    <t>סה"כ הוצאות ישירות לתכנית ד</t>
  </si>
  <si>
    <t>סך הכל הוצאות לתכנית ד</t>
  </si>
  <si>
    <t>סה"כ הוצאות ישירות לתכנית ה</t>
  </si>
  <si>
    <t>סך הכל הוצאות לתכנית 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</si>
</sst>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%"/>
    <numFmt numFmtId="165" formatCode="0.0"/>
    <numFmt numFmtId="166" formatCode="#,##0.0"/>
    <numFmt numFmtId="167" formatCode="_(* #,##0_);_(* \(#,##0\);_(* &quot;-&quot;??_);_(@_)"/>
    <numFmt numFmtId="168" formatCode="_ * #,##0_ ;_ * \-#,##0_ ;_ * &quot;-&quot;??_ ;_ @_ "/>
  </numFmts>
  <fonts count="28" x14ac:knownFonts="1">
    <font>
      <sz val="11"/>
      <color theme="1"/>
      <name val="Arial"/>
      <family val="2"/>
      <charset val="177"/>
      <scheme val="minor"/>
    </font>
    <font>
      <b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2"/>
      <name val="Agency FB"/>
      <family val="2"/>
    </font>
    <font>
      <sz val="11"/>
      <name val="Arial"/>
      <family val="2"/>
    </font>
    <font>
      <b/>
      <sz val="6"/>
      <name val="Arial"/>
      <family val="2"/>
    </font>
    <font>
      <sz val="12"/>
      <name val="Arial"/>
      <family val="2"/>
    </font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1"/>
      <color theme="1"/>
      <name val="Arial"/>
      <family val="2"/>
      <charset val="177"/>
      <scheme val="minor"/>
    </font>
    <font>
      <b/>
      <sz val="10"/>
      <color theme="4" tint="-0.499984740745262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4" tint="-0.499984740745262"/>
      <name val="Arial"/>
      <family val="2"/>
    </font>
    <font>
      <b/>
      <sz val="12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u/>
      <sz val="12"/>
      <color theme="1"/>
      <name val="Arial"/>
      <family val="2"/>
      <scheme val="minor"/>
    </font>
    <font>
      <b/>
      <sz val="14"/>
      <color theme="1"/>
      <name val="Arial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5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93">
    <xf numFmtId="0" fontId="0" fillId="0" borderId="0" xfId="0"/>
    <xf numFmtId="0" fontId="0" fillId="0" borderId="0" xfId="0" applyAlignment="1">
      <alignment vertical="center"/>
    </xf>
    <xf numFmtId="0" fontId="2" fillId="0" borderId="0" xfId="3" applyAlignment="1">
      <alignment vertical="center"/>
    </xf>
    <xf numFmtId="0" fontId="2" fillId="0" borderId="0" xfId="3" applyAlignment="1">
      <alignment horizontal="center" vertical="center"/>
    </xf>
    <xf numFmtId="0" fontId="1" fillId="0" borderId="1" xfId="3" applyFont="1" applyBorder="1" applyAlignment="1">
      <alignment vertical="center"/>
    </xf>
    <xf numFmtId="0" fontId="2" fillId="0" borderId="0" xfId="3" applyAlignment="1">
      <alignment horizontal="center" vertical="center" wrapText="1"/>
    </xf>
    <xf numFmtId="0" fontId="1" fillId="2" borderId="2" xfId="3" applyFont="1" applyFill="1" applyBorder="1" applyAlignment="1">
      <alignment horizontal="center" vertical="center" wrapText="1"/>
    </xf>
    <xf numFmtId="0" fontId="7" fillId="2" borderId="2" xfId="3" applyFont="1" applyFill="1" applyBorder="1" applyAlignment="1">
      <alignment horizontal="center" vertical="center" wrapText="1"/>
    </xf>
    <xf numFmtId="0" fontId="7" fillId="2" borderId="3" xfId="3" applyFont="1" applyFill="1" applyBorder="1" applyAlignment="1">
      <alignment horizontal="center" vertical="center" wrapText="1"/>
    </xf>
    <xf numFmtId="0" fontId="2" fillId="0" borderId="4" xfId="3" applyBorder="1" applyAlignment="1">
      <alignment horizontal="center" vertical="center" wrapText="1"/>
    </xf>
    <xf numFmtId="0" fontId="2" fillId="0" borderId="0" xfId="3" applyBorder="1" applyAlignment="1">
      <alignment horizontal="center" vertical="center" wrapText="1"/>
    </xf>
    <xf numFmtId="0" fontId="2" fillId="0" borderId="5" xfId="3" applyBorder="1" applyAlignment="1">
      <alignment horizontal="center" vertical="center" wrapText="1"/>
    </xf>
    <xf numFmtId="0" fontId="8" fillId="0" borderId="4" xfId="3" applyFont="1" applyBorder="1" applyAlignment="1">
      <alignment horizontal="center" vertical="center" wrapText="1"/>
    </xf>
    <xf numFmtId="0" fontId="8" fillId="0" borderId="6" xfId="3" applyFont="1" applyBorder="1" applyAlignment="1">
      <alignment horizontal="center" vertical="center" wrapText="1"/>
    </xf>
    <xf numFmtId="0" fontId="2" fillId="0" borderId="7" xfId="3" applyBorder="1" applyAlignment="1">
      <alignment horizontal="center" vertical="center" wrapText="1"/>
    </xf>
    <xf numFmtId="0" fontId="2" fillId="0" borderId="6" xfId="3" applyBorder="1" applyAlignment="1">
      <alignment horizontal="center" vertical="center" wrapText="1"/>
    </xf>
    <xf numFmtId="0" fontId="1" fillId="12" borderId="2" xfId="3" applyFont="1" applyFill="1" applyBorder="1" applyAlignment="1">
      <alignment horizontal="center" vertical="center" wrapText="1"/>
    </xf>
    <xf numFmtId="0" fontId="8" fillId="0" borderId="4" xfId="3" applyFont="1" applyFill="1" applyBorder="1" applyAlignment="1">
      <alignment horizontal="center" vertical="center" wrapText="1"/>
    </xf>
    <xf numFmtId="0" fontId="8" fillId="0" borderId="6" xfId="3" applyFont="1" applyFill="1" applyBorder="1" applyAlignment="1">
      <alignment horizontal="center" vertical="center" wrapText="1"/>
    </xf>
    <xf numFmtId="0" fontId="1" fillId="3" borderId="4" xfId="3" applyFont="1" applyFill="1" applyBorder="1" applyAlignment="1">
      <alignment horizontal="center" vertical="center" wrapText="1"/>
    </xf>
    <xf numFmtId="0" fontId="7" fillId="4" borderId="2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center" vertical="center" wrapText="1"/>
    </xf>
    <xf numFmtId="0" fontId="1" fillId="0" borderId="0" xfId="3" applyFont="1" applyFill="1" applyBorder="1" applyAlignment="1">
      <alignment horizontal="center" vertical="center" wrapText="1"/>
    </xf>
    <xf numFmtId="0" fontId="1" fillId="4" borderId="8" xfId="3" applyFont="1" applyFill="1" applyBorder="1" applyAlignment="1">
      <alignment vertical="center"/>
    </xf>
    <xf numFmtId="0" fontId="2" fillId="0" borderId="0" xfId="3" applyAlignment="1">
      <alignment vertical="center" wrapText="1"/>
    </xf>
    <xf numFmtId="0" fontId="1" fillId="3" borderId="8" xfId="3" applyFont="1" applyFill="1" applyBorder="1" applyAlignment="1">
      <alignment vertical="center"/>
    </xf>
    <xf numFmtId="167" fontId="15" fillId="3" borderId="9" xfId="1" applyNumberFormat="1" applyFont="1" applyFill="1" applyBorder="1" applyAlignment="1">
      <alignment horizontal="right" vertical="center" indent="2"/>
    </xf>
    <xf numFmtId="167" fontId="15" fillId="3" borderId="10" xfId="1" applyNumberFormat="1" applyFont="1" applyFill="1" applyBorder="1" applyAlignment="1">
      <alignment horizontal="right" vertical="center" indent="2"/>
    </xf>
    <xf numFmtId="0" fontId="1" fillId="0" borderId="11" xfId="3" applyFont="1" applyBorder="1" applyAlignment="1">
      <alignment vertical="center"/>
    </xf>
    <xf numFmtId="167" fontId="15" fillId="0" borderId="12" xfId="1" applyNumberFormat="1" applyFont="1" applyBorder="1" applyAlignment="1">
      <alignment horizontal="right" vertical="center" indent="2"/>
    </xf>
    <xf numFmtId="167" fontId="15" fillId="0" borderId="13" xfId="1" applyNumberFormat="1" applyFont="1" applyBorder="1" applyAlignment="1">
      <alignment horizontal="right" vertical="center" indent="2"/>
    </xf>
    <xf numFmtId="167" fontId="15" fillId="0" borderId="14" xfId="1" applyNumberFormat="1" applyFont="1" applyBorder="1" applyAlignment="1">
      <alignment horizontal="right" vertical="center" indent="2"/>
    </xf>
    <xf numFmtId="167" fontId="15" fillId="0" borderId="15" xfId="1" applyNumberFormat="1" applyFont="1" applyBorder="1" applyAlignment="1">
      <alignment horizontal="right" vertical="center" indent="2"/>
    </xf>
    <xf numFmtId="0" fontId="1" fillId="2" borderId="16" xfId="3" applyFont="1" applyFill="1" applyBorder="1" applyAlignment="1">
      <alignment vertical="center"/>
    </xf>
    <xf numFmtId="167" fontId="15" fillId="2" borderId="17" xfId="1" applyNumberFormat="1" applyFont="1" applyFill="1" applyBorder="1" applyAlignment="1">
      <alignment horizontal="right" vertical="center" indent="2"/>
    </xf>
    <xf numFmtId="0" fontId="5" fillId="0" borderId="0" xfId="4" applyAlignment="1">
      <alignment vertical="center"/>
    </xf>
    <xf numFmtId="0" fontId="1" fillId="0" borderId="18" xfId="4" applyFont="1" applyFill="1" applyBorder="1" applyAlignment="1">
      <alignment vertical="center"/>
    </xf>
    <xf numFmtId="0" fontId="1" fillId="0" borderId="3" xfId="4" applyFont="1" applyFill="1" applyBorder="1" applyAlignment="1">
      <alignment vertical="center"/>
    </xf>
    <xf numFmtId="0" fontId="1" fillId="0" borderId="19" xfId="4" applyFont="1" applyFill="1" applyBorder="1" applyAlignment="1">
      <alignment vertical="center"/>
    </xf>
    <xf numFmtId="0" fontId="1" fillId="0" borderId="2" xfId="4" applyFont="1" applyBorder="1" applyAlignment="1">
      <alignment vertical="center" wrapText="1"/>
    </xf>
    <xf numFmtId="0" fontId="1" fillId="2" borderId="5" xfId="4" applyFont="1" applyFill="1" applyBorder="1" applyAlignment="1">
      <alignment vertical="center"/>
    </xf>
    <xf numFmtId="0" fontId="1" fillId="2" borderId="20" xfId="4" applyFont="1" applyFill="1" applyBorder="1" applyAlignment="1">
      <alignment horizontal="center" vertical="center"/>
    </xf>
    <xf numFmtId="0" fontId="1" fillId="2" borderId="5" xfId="4" applyFont="1" applyFill="1" applyBorder="1" applyAlignment="1">
      <alignment horizontal="center" vertical="center"/>
    </xf>
    <xf numFmtId="0" fontId="1" fillId="2" borderId="21" xfId="4" applyFont="1" applyFill="1" applyBorder="1" applyAlignment="1">
      <alignment horizontal="center" vertical="center"/>
    </xf>
    <xf numFmtId="0" fontId="1" fillId="2" borderId="22" xfId="4" applyFont="1" applyFill="1" applyBorder="1" applyAlignment="1">
      <alignment horizontal="center" vertical="center"/>
    </xf>
    <xf numFmtId="0" fontId="1" fillId="0" borderId="18" xfId="4" applyFont="1" applyBorder="1" applyAlignment="1">
      <alignment vertical="center"/>
    </xf>
    <xf numFmtId="0" fontId="1" fillId="5" borderId="23" xfId="4" applyFont="1" applyFill="1" applyBorder="1" applyAlignment="1">
      <alignment vertical="center"/>
    </xf>
    <xf numFmtId="0" fontId="5" fillId="0" borderId="4" xfId="4" applyBorder="1" applyAlignment="1">
      <alignment vertical="center"/>
    </xf>
    <xf numFmtId="168" fontId="5" fillId="0" borderId="4" xfId="2" applyNumberFormat="1" applyBorder="1" applyAlignment="1">
      <alignment horizontal="center" vertical="center"/>
    </xf>
    <xf numFmtId="0" fontId="8" fillId="0" borderId="4" xfId="4" applyFont="1" applyBorder="1" applyAlignment="1">
      <alignment vertical="center"/>
    </xf>
    <xf numFmtId="0" fontId="1" fillId="0" borderId="24" xfId="4" applyFont="1" applyBorder="1" applyAlignment="1">
      <alignment vertical="center"/>
    </xf>
    <xf numFmtId="0" fontId="7" fillId="0" borderId="4" xfId="4" applyFont="1" applyBorder="1" applyAlignment="1">
      <alignment vertical="center"/>
    </xf>
    <xf numFmtId="0" fontId="1" fillId="0" borderId="24" xfId="4" applyFont="1" applyFill="1" applyBorder="1" applyAlignment="1">
      <alignment vertical="center"/>
    </xf>
    <xf numFmtId="0" fontId="5" fillId="0" borderId="6" xfId="4" applyBorder="1" applyAlignment="1">
      <alignment vertical="center"/>
    </xf>
    <xf numFmtId="0" fontId="1" fillId="0" borderId="25" xfId="4" applyFont="1" applyBorder="1" applyAlignment="1">
      <alignment vertical="center"/>
    </xf>
    <xf numFmtId="0" fontId="1" fillId="4" borderId="6" xfId="4" applyFont="1" applyFill="1" applyBorder="1" applyAlignment="1">
      <alignment vertical="center"/>
    </xf>
    <xf numFmtId="0" fontId="5" fillId="4" borderId="0" xfId="4" applyFill="1" applyAlignment="1">
      <alignment vertical="center"/>
    </xf>
    <xf numFmtId="0" fontId="1" fillId="5" borderId="2" xfId="4" applyFont="1" applyFill="1" applyBorder="1" applyAlignment="1">
      <alignment vertical="center"/>
    </xf>
    <xf numFmtId="0" fontId="1" fillId="0" borderId="4" xfId="4" applyFont="1" applyBorder="1" applyAlignment="1">
      <alignment vertical="center"/>
    </xf>
    <xf numFmtId="0" fontId="1" fillId="0" borderId="0" xfId="4" applyFont="1" applyAlignment="1">
      <alignment vertical="center"/>
    </xf>
    <xf numFmtId="0" fontId="8" fillId="0" borderId="6" xfId="4" applyFont="1" applyBorder="1" applyAlignment="1">
      <alignment vertical="center"/>
    </xf>
    <xf numFmtId="0" fontId="1" fillId="0" borderId="6" xfId="4" applyFont="1" applyBorder="1" applyAlignment="1">
      <alignment vertical="center"/>
    </xf>
    <xf numFmtId="0" fontId="1" fillId="4" borderId="2" xfId="4" applyFont="1" applyFill="1" applyBorder="1" applyAlignment="1">
      <alignment vertical="center"/>
    </xf>
    <xf numFmtId="0" fontId="5" fillId="0" borderId="0" xfId="4" applyFill="1" applyBorder="1" applyAlignment="1">
      <alignment vertical="center"/>
    </xf>
    <xf numFmtId="0" fontId="5" fillId="0" borderId="0" xfId="4" applyBorder="1" applyAlignment="1">
      <alignment vertical="center"/>
    </xf>
    <xf numFmtId="0" fontId="1" fillId="13" borderId="2" xfId="4" applyFont="1" applyFill="1" applyBorder="1" applyAlignment="1">
      <alignment vertical="center"/>
    </xf>
    <xf numFmtId="0" fontId="1" fillId="13" borderId="6" xfId="4" applyFont="1" applyFill="1" applyBorder="1" applyAlignment="1">
      <alignment vertical="center"/>
    </xf>
    <xf numFmtId="0" fontId="6" fillId="0" borderId="0" xfId="5" applyFont="1" applyFill="1" applyBorder="1" applyAlignment="1">
      <alignment vertical="center" wrapText="1"/>
    </xf>
    <xf numFmtId="0" fontId="8" fillId="0" borderId="0" xfId="5" applyAlignment="1">
      <alignment vertical="center"/>
    </xf>
    <xf numFmtId="0" fontId="8" fillId="0" borderId="0" xfId="5" applyAlignment="1">
      <alignment horizontal="center" vertical="center"/>
    </xf>
    <xf numFmtId="3" fontId="8" fillId="0" borderId="0" xfId="5" applyNumberFormat="1" applyFill="1" applyBorder="1" applyAlignment="1">
      <alignment vertical="center"/>
    </xf>
    <xf numFmtId="0" fontId="8" fillId="0" borderId="0" xfId="5" applyBorder="1" applyAlignment="1">
      <alignment horizontal="center" vertical="center"/>
    </xf>
    <xf numFmtId="3" fontId="1" fillId="0" borderId="0" xfId="5" applyNumberFormat="1" applyFont="1" applyFill="1" applyBorder="1" applyAlignment="1">
      <alignment horizontal="right" vertical="center"/>
    </xf>
    <xf numFmtId="3" fontId="4" fillId="0" borderId="0" xfId="5" applyNumberFormat="1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3" fontId="1" fillId="0" borderId="19" xfId="3" applyNumberFormat="1" applyFont="1" applyBorder="1" applyAlignment="1">
      <alignment horizontal="center" vertical="center" wrapText="1"/>
    </xf>
    <xf numFmtId="0" fontId="1" fillId="0" borderId="18" xfId="3" applyFont="1" applyBorder="1" applyAlignment="1">
      <alignment horizontal="center" vertical="center" wrapText="1"/>
    </xf>
    <xf numFmtId="0" fontId="1" fillId="0" borderId="2" xfId="3" applyFont="1" applyBorder="1" applyAlignment="1">
      <alignment horizontal="center" vertical="center" wrapText="1"/>
    </xf>
    <xf numFmtId="0" fontId="1" fillId="2" borderId="2" xfId="3" applyFont="1" applyFill="1" applyBorder="1" applyAlignment="1">
      <alignment horizontal="right" vertical="center"/>
    </xf>
    <xf numFmtId="0" fontId="2" fillId="0" borderId="22" xfId="3" applyBorder="1" applyAlignment="1">
      <alignment vertical="center"/>
    </xf>
    <xf numFmtId="3" fontId="2" fillId="0" borderId="24" xfId="3" applyNumberFormat="1" applyBorder="1" applyAlignment="1">
      <alignment horizontal="center" vertical="center"/>
    </xf>
    <xf numFmtId="0" fontId="1" fillId="0" borderId="0" xfId="3" applyFont="1" applyBorder="1" applyAlignment="1">
      <alignment horizontal="center" vertical="center"/>
    </xf>
    <xf numFmtId="9" fontId="15" fillId="0" borderId="23" xfId="11" applyFont="1" applyBorder="1" applyAlignment="1">
      <alignment horizontal="center" vertical="center"/>
    </xf>
    <xf numFmtId="9" fontId="2" fillId="0" borderId="4" xfId="11" applyFont="1" applyFill="1" applyBorder="1" applyAlignment="1">
      <alignment horizontal="center" vertical="center"/>
    </xf>
    <xf numFmtId="0" fontId="2" fillId="0" borderId="23" xfId="3" applyBorder="1" applyAlignment="1">
      <alignment vertical="center"/>
    </xf>
    <xf numFmtId="0" fontId="2" fillId="0" borderId="24" xfId="3" applyBorder="1" applyAlignment="1">
      <alignment vertical="center"/>
    </xf>
    <xf numFmtId="0" fontId="2" fillId="0" borderId="26" xfId="3" applyBorder="1" applyAlignment="1">
      <alignment vertical="center"/>
    </xf>
    <xf numFmtId="3" fontId="2" fillId="0" borderId="25" xfId="3" applyNumberFormat="1" applyBorder="1" applyAlignment="1">
      <alignment horizontal="center" vertical="center"/>
    </xf>
    <xf numFmtId="0" fontId="1" fillId="0" borderId="6" xfId="3" applyFont="1" applyBorder="1" applyAlignment="1">
      <alignment horizontal="center" vertical="center"/>
    </xf>
    <xf numFmtId="9" fontId="15" fillId="0" borderId="26" xfId="11" applyFont="1" applyBorder="1" applyAlignment="1">
      <alignment horizontal="center" vertical="center"/>
    </xf>
    <xf numFmtId="9" fontId="2" fillId="0" borderId="6" xfId="11" applyFont="1" applyFill="1" applyBorder="1" applyAlignment="1">
      <alignment horizontal="center" vertical="center"/>
    </xf>
    <xf numFmtId="3" fontId="1" fillId="4" borderId="22" xfId="3" applyNumberFormat="1" applyFont="1" applyFill="1" applyBorder="1" applyAlignment="1">
      <alignment horizontal="center" vertical="center"/>
    </xf>
    <xf numFmtId="9" fontId="1" fillId="4" borderId="23" xfId="11" applyFont="1" applyFill="1" applyBorder="1" applyAlignment="1">
      <alignment horizontal="center" vertical="center"/>
    </xf>
    <xf numFmtId="9" fontId="1" fillId="14" borderId="4" xfId="11" applyFont="1" applyFill="1" applyBorder="1" applyAlignment="1">
      <alignment horizontal="center" vertical="center"/>
    </xf>
    <xf numFmtId="3" fontId="2" fillId="14" borderId="4" xfId="11" applyNumberFormat="1" applyFont="1" applyFill="1" applyBorder="1" applyAlignment="1">
      <alignment horizontal="center" vertical="center"/>
    </xf>
    <xf numFmtId="0" fontId="1" fillId="0" borderId="4" xfId="3" applyFont="1" applyBorder="1" applyAlignment="1">
      <alignment vertical="center"/>
    </xf>
    <xf numFmtId="3" fontId="1" fillId="0" borderId="24" xfId="3" applyNumberFormat="1" applyFont="1" applyBorder="1" applyAlignment="1">
      <alignment horizontal="center" vertical="center"/>
    </xf>
    <xf numFmtId="0" fontId="1" fillId="0" borderId="23" xfId="3" applyFont="1" applyBorder="1" applyAlignment="1">
      <alignment horizontal="center" vertical="center"/>
    </xf>
    <xf numFmtId="3" fontId="1" fillId="0" borderId="4" xfId="11" applyNumberFormat="1" applyFont="1" applyBorder="1" applyAlignment="1">
      <alignment horizontal="center" vertical="center"/>
    </xf>
    <xf numFmtId="3" fontId="15" fillId="0" borderId="4" xfId="11" applyNumberFormat="1" applyFont="1" applyBorder="1" applyAlignment="1">
      <alignment horizontal="center" vertical="center"/>
    </xf>
    <xf numFmtId="9" fontId="1" fillId="0" borderId="23" xfId="11" applyFont="1" applyBorder="1" applyAlignment="1">
      <alignment horizontal="center" vertical="center"/>
    </xf>
    <xf numFmtId="9" fontId="1" fillId="0" borderId="4" xfId="11" applyFont="1" applyFill="1" applyBorder="1" applyAlignment="1">
      <alignment horizontal="center" vertical="center"/>
    </xf>
    <xf numFmtId="3" fontId="2" fillId="0" borderId="4" xfId="11" applyNumberFormat="1" applyFont="1" applyFill="1" applyBorder="1" applyAlignment="1">
      <alignment horizontal="center" vertical="center"/>
    </xf>
    <xf numFmtId="0" fontId="1" fillId="0" borderId="6" xfId="3" applyFont="1" applyBorder="1" applyAlignment="1">
      <alignment vertical="center"/>
    </xf>
    <xf numFmtId="0" fontId="1" fillId="0" borderId="26" xfId="3" applyFont="1" applyBorder="1" applyAlignment="1">
      <alignment horizontal="center" vertical="center"/>
    </xf>
    <xf numFmtId="9" fontId="1" fillId="0" borderId="26" xfId="11" applyFont="1" applyBorder="1" applyAlignment="1">
      <alignment horizontal="center" vertical="center"/>
    </xf>
    <xf numFmtId="9" fontId="1" fillId="0" borderId="6" xfId="11" applyFont="1" applyFill="1" applyBorder="1" applyAlignment="1">
      <alignment horizontal="center" vertical="center"/>
    </xf>
    <xf numFmtId="3" fontId="2" fillId="0" borderId="6" xfId="11" applyNumberFormat="1" applyFont="1" applyFill="1" applyBorder="1" applyAlignment="1">
      <alignment horizontal="center" vertical="center"/>
    </xf>
    <xf numFmtId="3" fontId="1" fillId="4" borderId="24" xfId="3" applyNumberFormat="1" applyFont="1" applyFill="1" applyBorder="1" applyAlignment="1">
      <alignment horizontal="center" vertical="center"/>
    </xf>
    <xf numFmtId="3" fontId="1" fillId="0" borderId="24" xfId="3" applyNumberFormat="1" applyFont="1" applyFill="1" applyBorder="1" applyAlignment="1">
      <alignment horizontal="center" vertical="center"/>
    </xf>
    <xf numFmtId="3" fontId="1" fillId="4" borderId="19" xfId="3" applyNumberFormat="1" applyFont="1" applyFill="1" applyBorder="1" applyAlignment="1">
      <alignment horizontal="center" vertical="center"/>
    </xf>
    <xf numFmtId="0" fontId="1" fillId="4" borderId="18" xfId="3" applyFont="1" applyFill="1" applyBorder="1" applyAlignment="1">
      <alignment horizontal="center" vertical="center"/>
    </xf>
    <xf numFmtId="9" fontId="1" fillId="4" borderId="18" xfId="11" applyFont="1" applyFill="1" applyBorder="1" applyAlignment="1">
      <alignment horizontal="center" vertical="center"/>
    </xf>
    <xf numFmtId="9" fontId="2" fillId="14" borderId="2" xfId="11" applyFont="1" applyFill="1" applyBorder="1" applyAlignment="1">
      <alignment horizontal="center" vertical="center"/>
    </xf>
    <xf numFmtId="3" fontId="2" fillId="14" borderId="2" xfId="11" applyNumberFormat="1" applyFont="1" applyFill="1" applyBorder="1" applyAlignment="1">
      <alignment horizontal="center" vertical="center"/>
    </xf>
    <xf numFmtId="0" fontId="1" fillId="0" borderId="23" xfId="3" applyFont="1" applyBorder="1" applyAlignment="1">
      <alignment vertical="center"/>
    </xf>
    <xf numFmtId="3" fontId="1" fillId="2" borderId="24" xfId="3" applyNumberFormat="1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center" vertical="center"/>
    </xf>
    <xf numFmtId="9" fontId="1" fillId="2" borderId="23" xfId="11" applyFont="1" applyFill="1" applyBorder="1" applyAlignment="1">
      <alignment horizontal="center" vertical="center"/>
    </xf>
    <xf numFmtId="0" fontId="1" fillId="4" borderId="23" xfId="3" applyFont="1" applyFill="1" applyBorder="1" applyAlignment="1">
      <alignment vertical="center"/>
    </xf>
    <xf numFmtId="9" fontId="2" fillId="14" borderId="4" xfId="11" applyFont="1" applyFill="1" applyBorder="1" applyAlignment="1">
      <alignment horizontal="center" vertical="center"/>
    </xf>
    <xf numFmtId="0" fontId="1" fillId="4" borderId="26" xfId="3" applyFont="1" applyFill="1" applyBorder="1" applyAlignment="1">
      <alignment vertical="center"/>
    </xf>
    <xf numFmtId="3" fontId="1" fillId="4" borderId="25" xfId="3" applyNumberFormat="1" applyFont="1" applyFill="1" applyBorder="1" applyAlignment="1">
      <alignment horizontal="center" vertical="center"/>
    </xf>
    <xf numFmtId="9" fontId="1" fillId="4" borderId="26" xfId="11" applyFont="1" applyFill="1" applyBorder="1" applyAlignment="1">
      <alignment horizontal="center" vertical="center"/>
    </xf>
    <xf numFmtId="3" fontId="1" fillId="0" borderId="2" xfId="3" applyNumberFormat="1" applyFont="1" applyBorder="1" applyAlignment="1">
      <alignment horizontal="center" vertical="center"/>
    </xf>
    <xf numFmtId="0" fontId="4" fillId="4" borderId="18" xfId="3" applyFont="1" applyFill="1" applyBorder="1" applyAlignment="1">
      <alignment vertical="center"/>
    </xf>
    <xf numFmtId="3" fontId="4" fillId="4" borderId="19" xfId="3" applyNumberFormat="1" applyFont="1" applyFill="1" applyBorder="1" applyAlignment="1">
      <alignment horizontal="center" vertical="center"/>
    </xf>
    <xf numFmtId="9" fontId="7" fillId="4" borderId="26" xfId="11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center" vertical="center"/>
    </xf>
    <xf numFmtId="0" fontId="2" fillId="0" borderId="2" xfId="3" applyBorder="1" applyAlignment="1">
      <alignment vertical="center"/>
    </xf>
    <xf numFmtId="0" fontId="1" fillId="2" borderId="2" xfId="7" applyFont="1" applyFill="1" applyBorder="1" applyAlignment="1">
      <alignment vertical="center" wrapText="1"/>
    </xf>
    <xf numFmtId="3" fontId="1" fillId="3" borderId="2" xfId="7" applyNumberFormat="1" applyFont="1" applyFill="1" applyBorder="1" applyAlignment="1">
      <alignment horizontal="right" vertical="center" wrapText="1"/>
    </xf>
    <xf numFmtId="0" fontId="1" fillId="3" borderId="2" xfId="7" applyFont="1" applyFill="1" applyBorder="1" applyAlignment="1">
      <alignment horizontal="center" vertical="center" wrapText="1"/>
    </xf>
    <xf numFmtId="0" fontId="1" fillId="3" borderId="19" xfId="7" applyFont="1" applyFill="1" applyBorder="1" applyAlignment="1">
      <alignment horizontal="center" vertical="center" wrapText="1"/>
    </xf>
    <xf numFmtId="3" fontId="1" fillId="2" borderId="2" xfId="7" applyNumberFormat="1" applyFont="1" applyFill="1" applyBorder="1" applyAlignment="1">
      <alignment horizontal="right" vertical="center" wrapText="1"/>
    </xf>
    <xf numFmtId="0" fontId="1" fillId="2" borderId="2" xfId="7" applyFont="1" applyFill="1" applyBorder="1" applyAlignment="1">
      <alignment horizontal="center" vertical="center" wrapText="1"/>
    </xf>
    <xf numFmtId="0" fontId="1" fillId="2" borderId="19" xfId="7" applyFont="1" applyFill="1" applyBorder="1" applyAlignment="1">
      <alignment horizontal="center" vertical="center" wrapText="1"/>
    </xf>
    <xf numFmtId="3" fontId="1" fillId="6" borderId="2" xfId="7" applyNumberFormat="1" applyFont="1" applyFill="1" applyBorder="1" applyAlignment="1">
      <alignment horizontal="right" vertical="center" wrapText="1"/>
    </xf>
    <xf numFmtId="0" fontId="1" fillId="6" borderId="2" xfId="7" applyFont="1" applyFill="1" applyBorder="1" applyAlignment="1">
      <alignment horizontal="center" vertical="center" wrapText="1"/>
    </xf>
    <xf numFmtId="0" fontId="1" fillId="6" borderId="19" xfId="7" applyFont="1" applyFill="1" applyBorder="1" applyAlignment="1">
      <alignment horizontal="center" vertical="center" wrapText="1"/>
    </xf>
    <xf numFmtId="3" fontId="1" fillId="7" borderId="2" xfId="7" applyNumberFormat="1" applyFont="1" applyFill="1" applyBorder="1" applyAlignment="1">
      <alignment horizontal="right" vertical="center" wrapText="1"/>
    </xf>
    <xf numFmtId="0" fontId="1" fillId="7" borderId="2" xfId="7" applyFont="1" applyFill="1" applyBorder="1" applyAlignment="1">
      <alignment horizontal="center" vertical="center" wrapText="1"/>
    </xf>
    <xf numFmtId="0" fontId="1" fillId="0" borderId="4" xfId="3" applyFont="1" applyFill="1" applyBorder="1" applyAlignment="1">
      <alignment vertical="center"/>
    </xf>
    <xf numFmtId="0" fontId="2" fillId="0" borderId="4" xfId="3" applyFill="1" applyBorder="1" applyAlignment="1">
      <alignment vertical="center"/>
    </xf>
    <xf numFmtId="0" fontId="1" fillId="0" borderId="6" xfId="3" applyFont="1" applyFill="1" applyBorder="1" applyAlignment="1">
      <alignment vertical="center"/>
    </xf>
    <xf numFmtId="0" fontId="2" fillId="0" borderId="0" xfId="3" applyFill="1" applyBorder="1" applyAlignment="1">
      <alignment vertical="center"/>
    </xf>
    <xf numFmtId="0" fontId="1" fillId="0" borderId="0" xfId="3" applyFont="1" applyFill="1" applyBorder="1" applyAlignment="1">
      <alignment vertical="center"/>
    </xf>
    <xf numFmtId="0" fontId="2" fillId="0" borderId="18" xfId="7" applyBorder="1" applyAlignment="1">
      <alignment vertical="center"/>
    </xf>
    <xf numFmtId="0" fontId="2" fillId="0" borderId="21" xfId="3" applyBorder="1" applyAlignment="1">
      <alignment vertical="center"/>
    </xf>
    <xf numFmtId="0" fontId="2" fillId="0" borderId="0" xfId="3" applyBorder="1" applyAlignment="1">
      <alignment vertical="center"/>
    </xf>
    <xf numFmtId="0" fontId="1" fillId="4" borderId="20" xfId="3" applyFont="1" applyFill="1" applyBorder="1" applyAlignment="1">
      <alignment vertical="center"/>
    </xf>
    <xf numFmtId="0" fontId="1" fillId="0" borderId="26" xfId="3" applyFont="1" applyBorder="1" applyAlignment="1">
      <alignment vertical="center"/>
    </xf>
    <xf numFmtId="0" fontId="1" fillId="0" borderId="23" xfId="3" applyFont="1" applyFill="1" applyBorder="1" applyAlignment="1">
      <alignment vertical="center"/>
    </xf>
    <xf numFmtId="0" fontId="1" fillId="4" borderId="18" xfId="3" applyFont="1" applyFill="1" applyBorder="1" applyAlignment="1">
      <alignment vertical="center"/>
    </xf>
    <xf numFmtId="0" fontId="1" fillId="2" borderId="23" xfId="3" applyFont="1" applyFill="1" applyBorder="1" applyAlignment="1">
      <alignment vertical="center"/>
    </xf>
    <xf numFmtId="0" fontId="2" fillId="0" borderId="26" xfId="3" applyFill="1" applyBorder="1" applyAlignment="1">
      <alignment vertical="center"/>
    </xf>
    <xf numFmtId="0" fontId="1" fillId="15" borderId="2" xfId="3" applyFont="1" applyFill="1" applyBorder="1" applyAlignment="1">
      <alignment vertical="center"/>
    </xf>
    <xf numFmtId="0" fontId="1" fillId="15" borderId="19" xfId="7" applyFont="1" applyFill="1" applyBorder="1" applyAlignment="1">
      <alignment horizontal="center" vertical="center" wrapText="1"/>
    </xf>
    <xf numFmtId="0" fontId="1" fillId="2" borderId="18" xfId="3" applyFont="1" applyFill="1" applyBorder="1" applyAlignment="1">
      <alignment vertical="center"/>
    </xf>
    <xf numFmtId="0" fontId="2" fillId="0" borderId="20" xfId="3" applyBorder="1" applyAlignment="1">
      <alignment vertical="center"/>
    </xf>
    <xf numFmtId="0" fontId="7" fillId="4" borderId="2" xfId="3" applyFont="1" applyFill="1" applyBorder="1" applyAlignment="1">
      <alignment vertical="center"/>
    </xf>
    <xf numFmtId="3" fontId="7" fillId="4" borderId="2" xfId="7" applyNumberFormat="1" applyFont="1" applyFill="1" applyBorder="1" applyAlignment="1">
      <alignment horizontal="center" vertical="center"/>
    </xf>
    <xf numFmtId="166" fontId="7" fillId="4" borderId="19" xfId="7" applyNumberFormat="1" applyFont="1" applyFill="1" applyBorder="1" applyAlignment="1">
      <alignment horizontal="center" vertical="center"/>
    </xf>
    <xf numFmtId="0" fontId="7" fillId="4" borderId="10" xfId="3" applyFont="1" applyFill="1" applyBorder="1" applyAlignment="1">
      <alignment vertical="center"/>
    </xf>
    <xf numFmtId="3" fontId="7" fillId="4" borderId="8" xfId="7" applyNumberFormat="1" applyFont="1" applyFill="1" applyBorder="1" applyAlignment="1">
      <alignment horizontal="center" vertical="center"/>
    </xf>
    <xf numFmtId="3" fontId="7" fillId="4" borderId="9" xfId="7" applyNumberFormat="1" applyFont="1" applyFill="1" applyBorder="1" applyAlignment="1">
      <alignment horizontal="center" vertical="center"/>
    </xf>
    <xf numFmtId="3" fontId="12" fillId="4" borderId="10" xfId="7" applyNumberFormat="1" applyFont="1" applyFill="1" applyBorder="1" applyAlignment="1">
      <alignment horizontal="center" vertical="center"/>
    </xf>
    <xf numFmtId="4" fontId="7" fillId="14" borderId="8" xfId="7" applyNumberFormat="1" applyFont="1" applyFill="1" applyBorder="1" applyAlignment="1">
      <alignment horizontal="center" vertical="center"/>
    </xf>
    <xf numFmtId="4" fontId="7" fillId="14" borderId="9" xfId="7" applyNumberFormat="1" applyFont="1" applyFill="1" applyBorder="1" applyAlignment="1">
      <alignment horizontal="center" vertical="center"/>
    </xf>
    <xf numFmtId="4" fontId="7" fillId="14" borderId="10" xfId="7" applyNumberFormat="1" applyFont="1" applyFill="1" applyBorder="1" applyAlignment="1">
      <alignment horizontal="center" vertical="center"/>
    </xf>
    <xf numFmtId="0" fontId="1" fillId="0" borderId="27" xfId="3" applyFont="1" applyBorder="1" applyAlignment="1">
      <alignment vertical="center"/>
    </xf>
    <xf numFmtId="167" fontId="15" fillId="0" borderId="28" xfId="1" applyNumberFormat="1" applyFont="1" applyBorder="1" applyAlignment="1">
      <alignment horizontal="right" vertical="center" indent="2"/>
    </xf>
    <xf numFmtId="167" fontId="15" fillId="0" borderId="29" xfId="1" applyNumberFormat="1" applyFont="1" applyBorder="1" applyAlignment="1">
      <alignment horizontal="right" vertical="center" indent="2"/>
    </xf>
    <xf numFmtId="0" fontId="2" fillId="0" borderId="2" xfId="3" applyBorder="1" applyAlignment="1">
      <alignment horizontal="center" vertical="center"/>
    </xf>
    <xf numFmtId="3" fontId="1" fillId="0" borderId="0" xfId="3" applyNumberFormat="1" applyFont="1" applyFill="1" applyAlignment="1">
      <alignment vertical="center"/>
    </xf>
    <xf numFmtId="0" fontId="4" fillId="7" borderId="0" xfId="3" applyFont="1" applyFill="1" applyAlignment="1">
      <alignment horizontal="right" vertical="center"/>
    </xf>
    <xf numFmtId="0" fontId="4" fillId="7" borderId="0" xfId="3" applyFont="1" applyFill="1" applyAlignment="1">
      <alignment horizontal="center" vertical="center"/>
    </xf>
    <xf numFmtId="0" fontId="2" fillId="0" borderId="0" xfId="3" applyFont="1" applyAlignment="1">
      <alignment vertical="center"/>
    </xf>
    <xf numFmtId="3" fontId="2" fillId="0" borderId="0" xfId="3" applyNumberFormat="1" applyFont="1" applyAlignment="1">
      <alignment vertical="center"/>
    </xf>
    <xf numFmtId="3" fontId="1" fillId="0" borderId="0" xfId="3" applyNumberFormat="1" applyFont="1" applyBorder="1" applyAlignment="1">
      <alignment vertical="center"/>
    </xf>
    <xf numFmtId="0" fontId="2" fillId="0" borderId="0" xfId="3" applyFont="1" applyAlignment="1">
      <alignment horizontal="center" vertical="center"/>
    </xf>
    <xf numFmtId="3" fontId="1" fillId="8" borderId="0" xfId="3" applyNumberFormat="1" applyFont="1" applyFill="1" applyAlignment="1">
      <alignment vertical="center"/>
    </xf>
    <xf numFmtId="0" fontId="2" fillId="8" borderId="0" xfId="3" applyFont="1" applyFill="1" applyAlignment="1">
      <alignment vertical="center"/>
    </xf>
    <xf numFmtId="164" fontId="2" fillId="8" borderId="0" xfId="11" applyNumberFormat="1" applyFont="1" applyFill="1" applyAlignment="1">
      <alignment horizontal="center" vertical="center"/>
    </xf>
    <xf numFmtId="3" fontId="2" fillId="0" borderId="0" xfId="3" applyNumberFormat="1" applyFont="1" applyFill="1" applyBorder="1" applyAlignment="1">
      <alignment vertical="center"/>
    </xf>
    <xf numFmtId="164" fontId="2" fillId="0" borderId="0" xfId="11" applyNumberFormat="1" applyFont="1" applyAlignment="1">
      <alignment horizontal="center" vertical="center"/>
    </xf>
    <xf numFmtId="164" fontId="1" fillId="8" borderId="0" xfId="11" applyNumberFormat="1" applyFont="1" applyFill="1" applyAlignment="1">
      <alignment horizontal="center" vertical="center"/>
    </xf>
    <xf numFmtId="164" fontId="1" fillId="4" borderId="0" xfId="11" applyNumberFormat="1" applyFont="1" applyFill="1" applyAlignment="1">
      <alignment horizontal="center" vertical="center"/>
    </xf>
    <xf numFmtId="3" fontId="1" fillId="9" borderId="0" xfId="3" applyNumberFormat="1" applyFont="1" applyFill="1" applyAlignment="1">
      <alignment vertical="center"/>
    </xf>
    <xf numFmtId="0" fontId="2" fillId="9" borderId="0" xfId="3" applyFont="1" applyFill="1" applyAlignment="1">
      <alignment vertical="center"/>
    </xf>
    <xf numFmtId="164" fontId="2" fillId="9" borderId="0" xfId="11" applyNumberFormat="1" applyFont="1" applyFill="1" applyAlignment="1">
      <alignment horizontal="center" vertical="center"/>
    </xf>
    <xf numFmtId="3" fontId="2" fillId="9" borderId="0" xfId="3" applyNumberFormat="1" applyFont="1" applyFill="1" applyBorder="1" applyAlignment="1">
      <alignment vertical="center"/>
    </xf>
    <xf numFmtId="3" fontId="1" fillId="10" borderId="0" xfId="3" applyNumberFormat="1" applyFont="1" applyFill="1" applyAlignment="1">
      <alignment vertical="center"/>
    </xf>
    <xf numFmtId="0" fontId="2" fillId="10" borderId="0" xfId="3" applyFont="1" applyFill="1" applyAlignment="1">
      <alignment vertical="center"/>
    </xf>
    <xf numFmtId="0" fontId="2" fillId="10" borderId="0" xfId="3" applyFont="1" applyFill="1" applyAlignment="1">
      <alignment horizontal="center" vertical="center"/>
    </xf>
    <xf numFmtId="3" fontId="2" fillId="0" borderId="0" xfId="3" applyNumberFormat="1" applyBorder="1" applyAlignment="1">
      <alignment vertical="center"/>
    </xf>
    <xf numFmtId="3" fontId="2" fillId="0" borderId="0" xfId="3" applyNumberFormat="1" applyFont="1" applyBorder="1" applyAlignment="1">
      <alignment vertical="center"/>
    </xf>
    <xf numFmtId="164" fontId="1" fillId="0" borderId="0" xfId="11" applyNumberFormat="1" applyFont="1" applyFill="1" applyAlignment="1">
      <alignment horizontal="center" vertical="center"/>
    </xf>
    <xf numFmtId="3" fontId="1" fillId="16" borderId="0" xfId="3" applyNumberFormat="1" applyFont="1" applyFill="1" applyAlignment="1">
      <alignment vertical="center"/>
    </xf>
    <xf numFmtId="164" fontId="1" fillId="16" borderId="0" xfId="11" applyNumberFormat="1" applyFont="1" applyFill="1" applyAlignment="1">
      <alignment horizontal="center" vertical="center"/>
    </xf>
    <xf numFmtId="3" fontId="2" fillId="0" borderId="0" xfId="3" applyNumberFormat="1" applyFont="1" applyFill="1" applyAlignment="1">
      <alignment vertical="center"/>
    </xf>
    <xf numFmtId="3" fontId="4" fillId="5" borderId="0" xfId="3" applyNumberFormat="1" applyFont="1" applyFill="1" applyAlignment="1">
      <alignment horizontal="center" vertical="center"/>
    </xf>
    <xf numFmtId="3" fontId="4" fillId="5" borderId="0" xfId="3" applyNumberFormat="1" applyFont="1" applyFill="1" applyAlignment="1">
      <alignment vertical="center"/>
    </xf>
    <xf numFmtId="164" fontId="4" fillId="5" borderId="0" xfId="11" applyNumberFormat="1" applyFont="1" applyFill="1" applyAlignment="1">
      <alignment horizontal="center" vertical="center"/>
    </xf>
    <xf numFmtId="164" fontId="8" fillId="0" borderId="0" xfId="10" applyNumberFormat="1" applyFont="1" applyAlignment="1">
      <alignment horizontal="center" vertical="center"/>
    </xf>
    <xf numFmtId="3" fontId="10" fillId="0" borderId="0" xfId="5" applyNumberFormat="1" applyFont="1" applyFill="1" applyBorder="1" applyAlignment="1">
      <alignment vertical="center"/>
    </xf>
    <xf numFmtId="3" fontId="1" fillId="0" borderId="0" xfId="5" applyNumberFormat="1" applyFont="1" applyFill="1" applyBorder="1" applyAlignment="1">
      <alignment vertical="center"/>
    </xf>
    <xf numFmtId="3" fontId="8" fillId="17" borderId="0" xfId="5" applyNumberFormat="1" applyFill="1" applyBorder="1" applyAlignment="1">
      <alignment vertical="center"/>
    </xf>
    <xf numFmtId="0" fontId="1" fillId="0" borderId="0" xfId="5" applyFont="1" applyBorder="1" applyAlignment="1">
      <alignment vertical="center"/>
    </xf>
    <xf numFmtId="0" fontId="7" fillId="0" borderId="0" xfId="5" applyFont="1" applyFill="1" applyBorder="1" applyAlignment="1">
      <alignment vertical="center"/>
    </xf>
    <xf numFmtId="0" fontId="2" fillId="17" borderId="0" xfId="5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0" fontId="8" fillId="0" borderId="0" xfId="5" applyFill="1" applyBorder="1" applyAlignment="1">
      <alignment vertical="center"/>
    </xf>
    <xf numFmtId="0" fontId="8" fillId="0" borderId="0" xfId="5" applyBorder="1" applyAlignment="1">
      <alignment vertical="center"/>
    </xf>
    <xf numFmtId="3" fontId="8" fillId="0" borderId="0" xfId="5" applyNumberFormat="1" applyBorder="1" applyAlignment="1">
      <alignment vertical="center"/>
    </xf>
    <xf numFmtId="0" fontId="1" fillId="4" borderId="0" xfId="5" applyFont="1" applyFill="1" applyBorder="1" applyAlignment="1">
      <alignment vertical="center"/>
    </xf>
    <xf numFmtId="3" fontId="1" fillId="4" borderId="0" xfId="5" applyNumberFormat="1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0" fontId="1" fillId="2" borderId="0" xfId="5" applyFont="1" applyFill="1" applyBorder="1" applyAlignment="1">
      <alignment vertical="center"/>
    </xf>
    <xf numFmtId="3" fontId="1" fillId="2" borderId="0" xfId="5" applyNumberFormat="1" applyFont="1" applyFill="1" applyBorder="1" applyAlignment="1">
      <alignment horizontal="right" vertical="center"/>
    </xf>
    <xf numFmtId="164" fontId="6" fillId="0" borderId="0" xfId="10" applyNumberFormat="1" applyFont="1" applyFill="1" applyBorder="1" applyAlignment="1">
      <alignment horizontal="center" vertical="center" wrapText="1"/>
    </xf>
    <xf numFmtId="164" fontId="8" fillId="0" borderId="0" xfId="10" applyNumberFormat="1" applyFont="1" applyBorder="1" applyAlignment="1">
      <alignment horizontal="center" vertical="center"/>
    </xf>
    <xf numFmtId="3" fontId="4" fillId="7" borderId="0" xfId="3" applyNumberFormat="1" applyFont="1" applyFill="1" applyBorder="1" applyAlignment="1">
      <alignment vertical="center"/>
    </xf>
    <xf numFmtId="3" fontId="4" fillId="0" borderId="0" xfId="3" applyNumberFormat="1" applyFont="1" applyFill="1" applyBorder="1" applyAlignment="1">
      <alignment vertical="center"/>
    </xf>
    <xf numFmtId="0" fontId="4" fillId="0" borderId="0" xfId="3" applyFont="1" applyFill="1" applyAlignment="1">
      <alignment horizontal="right" vertical="center"/>
    </xf>
    <xf numFmtId="0" fontId="4" fillId="0" borderId="0" xfId="3" applyFont="1" applyFill="1" applyAlignment="1">
      <alignment horizontal="center" vertical="center"/>
    </xf>
    <xf numFmtId="0" fontId="5" fillId="0" borderId="0" xfId="4" applyFill="1" applyAlignment="1">
      <alignment vertical="center"/>
    </xf>
    <xf numFmtId="3" fontId="1" fillId="0" borderId="0" xfId="3" applyNumberFormat="1" applyFont="1" applyFill="1" applyBorder="1" applyAlignment="1">
      <alignment vertical="center"/>
    </xf>
    <xf numFmtId="0" fontId="2" fillId="0" borderId="0" xfId="3" applyFont="1" applyFill="1" applyAlignment="1">
      <alignment vertical="center"/>
    </xf>
    <xf numFmtId="0" fontId="2" fillId="0" borderId="0" xfId="3" applyFont="1" applyFill="1" applyAlignment="1">
      <alignment horizontal="center" vertical="center"/>
    </xf>
    <xf numFmtId="164" fontId="2" fillId="0" borderId="0" xfId="11" applyNumberFormat="1" applyFont="1" applyFill="1" applyAlignment="1">
      <alignment horizontal="center" vertical="center"/>
    </xf>
    <xf numFmtId="3" fontId="2" fillId="0" borderId="0" xfId="3" applyNumberFormat="1" applyFill="1" applyBorder="1" applyAlignment="1">
      <alignment vertical="center"/>
    </xf>
    <xf numFmtId="3" fontId="4" fillId="0" borderId="0" xfId="3" applyNumberFormat="1" applyFont="1" applyFill="1" applyAlignment="1">
      <alignment horizontal="center" vertical="center"/>
    </xf>
    <xf numFmtId="3" fontId="4" fillId="0" borderId="0" xfId="3" applyNumberFormat="1" applyFont="1" applyFill="1" applyAlignment="1">
      <alignment vertical="center"/>
    </xf>
    <xf numFmtId="164" fontId="4" fillId="0" borderId="0" xfId="11" applyNumberFormat="1" applyFont="1" applyFill="1" applyAlignment="1">
      <alignment horizontal="center" vertical="center"/>
    </xf>
    <xf numFmtId="165" fontId="5" fillId="0" borderId="0" xfId="4" applyNumberFormat="1" applyAlignment="1">
      <alignment vertical="center"/>
    </xf>
    <xf numFmtId="168" fontId="5" fillId="0" borderId="4" xfId="2" applyNumberFormat="1" applyBorder="1" applyAlignment="1">
      <alignment horizontal="right" vertical="center"/>
    </xf>
    <xf numFmtId="0" fontId="5" fillId="0" borderId="4" xfId="4" applyBorder="1" applyAlignment="1">
      <alignment horizontal="right" vertical="center"/>
    </xf>
    <xf numFmtId="168" fontId="5" fillId="0" borderId="6" xfId="2" applyNumberFormat="1" applyBorder="1" applyAlignment="1">
      <alignment horizontal="right" vertical="center"/>
    </xf>
    <xf numFmtId="0" fontId="5" fillId="0" borderId="6" xfId="4" applyBorder="1" applyAlignment="1">
      <alignment horizontal="right" vertical="center"/>
    </xf>
    <xf numFmtId="0" fontId="1" fillId="7" borderId="18" xfId="4" applyFont="1" applyFill="1" applyBorder="1" applyAlignment="1">
      <alignment vertical="center"/>
    </xf>
    <xf numFmtId="0" fontId="1" fillId="7" borderId="2" xfId="4" applyFont="1" applyFill="1" applyBorder="1" applyAlignment="1">
      <alignment vertical="center"/>
    </xf>
    <xf numFmtId="0" fontId="1" fillId="2" borderId="5" xfId="4" applyFont="1" applyFill="1" applyBorder="1" applyAlignment="1">
      <alignment horizontal="right" vertical="center"/>
    </xf>
    <xf numFmtId="0" fontId="2" fillId="0" borderId="4" xfId="4" applyFont="1" applyBorder="1" applyAlignment="1">
      <alignment vertical="center"/>
    </xf>
    <xf numFmtId="0" fontId="5" fillId="4" borderId="2" xfId="4" applyFill="1" applyBorder="1" applyAlignment="1">
      <alignment vertical="center"/>
    </xf>
    <xf numFmtId="168" fontId="5" fillId="0" borderId="4" xfId="2" applyNumberFormat="1" applyBorder="1" applyAlignment="1">
      <alignment horizontal="right" vertical="center" readingOrder="1"/>
    </xf>
    <xf numFmtId="0" fontId="5" fillId="0" borderId="0" xfId="4" applyAlignment="1">
      <alignment horizontal="right" vertical="center" readingOrder="1"/>
    </xf>
    <xf numFmtId="168" fontId="5" fillId="0" borderId="0" xfId="2" applyNumberFormat="1" applyFill="1" applyBorder="1" applyAlignment="1">
      <alignment horizontal="right" vertical="center" readingOrder="1"/>
    </xf>
    <xf numFmtId="168" fontId="5" fillId="0" borderId="4" xfId="2" applyNumberFormat="1" applyFill="1" applyBorder="1" applyAlignment="1">
      <alignment horizontal="right" vertical="center" readingOrder="1"/>
    </xf>
    <xf numFmtId="0" fontId="5" fillId="0" borderId="4" xfId="4" applyBorder="1" applyAlignment="1">
      <alignment horizontal="right" vertical="center" readingOrder="1"/>
    </xf>
    <xf numFmtId="168" fontId="5" fillId="0" borderId="6" xfId="2" applyNumberFormat="1" applyBorder="1" applyAlignment="1">
      <alignment horizontal="right" vertical="center" readingOrder="1"/>
    </xf>
    <xf numFmtId="168" fontId="1" fillId="13" borderId="18" xfId="2" applyNumberFormat="1" applyFont="1" applyFill="1" applyBorder="1" applyAlignment="1">
      <alignment horizontal="right" vertical="center" readingOrder="1"/>
    </xf>
    <xf numFmtId="168" fontId="1" fillId="13" borderId="2" xfId="2" applyNumberFormat="1" applyFont="1" applyFill="1" applyBorder="1" applyAlignment="1">
      <alignment horizontal="right" vertical="center" readingOrder="1"/>
    </xf>
    <xf numFmtId="168" fontId="1" fillId="4" borderId="26" xfId="2" applyNumberFormat="1" applyFont="1" applyFill="1" applyBorder="1" applyAlignment="1">
      <alignment horizontal="right" vertical="center" readingOrder="1"/>
    </xf>
    <xf numFmtId="168" fontId="1" fillId="4" borderId="6" xfId="2" applyNumberFormat="1" applyFont="1" applyFill="1" applyBorder="1" applyAlignment="1">
      <alignment horizontal="right" vertical="center" readingOrder="1"/>
    </xf>
    <xf numFmtId="168" fontId="1" fillId="7" borderId="2" xfId="2" applyNumberFormat="1" applyFont="1" applyFill="1" applyBorder="1" applyAlignment="1">
      <alignment horizontal="right" vertical="center" readingOrder="1"/>
    </xf>
    <xf numFmtId="168" fontId="1" fillId="7" borderId="3" xfId="2" applyNumberFormat="1" applyFont="1" applyFill="1" applyBorder="1" applyAlignment="1">
      <alignment horizontal="right" vertical="center" readingOrder="1"/>
    </xf>
    <xf numFmtId="9" fontId="5" fillId="0" borderId="4" xfId="10" applyFont="1" applyFill="1" applyBorder="1" applyAlignment="1">
      <alignment horizontal="right" vertical="center" readingOrder="1"/>
    </xf>
    <xf numFmtId="9" fontId="5" fillId="0" borderId="2" xfId="10" applyFont="1" applyFill="1" applyBorder="1" applyAlignment="1">
      <alignment horizontal="right" vertical="center" readingOrder="1"/>
    </xf>
    <xf numFmtId="0" fontId="2" fillId="0" borderId="4" xfId="3" applyFont="1" applyBorder="1" applyAlignment="1">
      <alignment horizontal="center" vertical="center" wrapText="1"/>
    </xf>
    <xf numFmtId="0" fontId="2" fillId="0" borderId="6" xfId="3" applyFont="1" applyBorder="1" applyAlignment="1">
      <alignment horizontal="center" vertical="center" wrapText="1"/>
    </xf>
    <xf numFmtId="0" fontId="2" fillId="0" borderId="0" xfId="3" applyFill="1" applyBorder="1" applyAlignment="1">
      <alignment horizontal="center" vertical="center" wrapText="1"/>
    </xf>
    <xf numFmtId="0" fontId="2" fillId="0" borderId="0" xfId="5" applyFont="1" applyFill="1" applyBorder="1" applyAlignment="1">
      <alignment vertical="center"/>
    </xf>
    <xf numFmtId="0" fontId="4" fillId="0" borderId="0" xfId="5" applyFont="1" applyFill="1" applyBorder="1" applyAlignment="1">
      <alignment vertical="center"/>
    </xf>
    <xf numFmtId="0" fontId="7" fillId="12" borderId="2" xfId="3" applyFont="1" applyFill="1" applyBorder="1" applyAlignment="1">
      <alignment horizontal="center" vertical="center" wrapText="1"/>
    </xf>
    <xf numFmtId="0" fontId="1" fillId="0" borderId="26" xfId="4" applyFont="1" applyFill="1" applyBorder="1" applyAlignment="1">
      <alignment vertical="center" wrapText="1"/>
    </xf>
    <xf numFmtId="0" fontId="1" fillId="0" borderId="7" xfId="4" applyFont="1" applyFill="1" applyBorder="1" applyAlignment="1">
      <alignment vertical="center" wrapText="1"/>
    </xf>
    <xf numFmtId="0" fontId="2" fillId="0" borderId="20" xfId="5" applyFont="1" applyBorder="1" applyAlignment="1">
      <alignment vertical="center"/>
    </xf>
    <xf numFmtId="3" fontId="8" fillId="0" borderId="21" xfId="5" applyNumberFormat="1" applyFill="1" applyBorder="1" applyAlignment="1">
      <alignment vertical="center"/>
    </xf>
    <xf numFmtId="164" fontId="1" fillId="0" borderId="22" xfId="10" applyNumberFormat="1" applyFont="1" applyBorder="1" applyAlignment="1">
      <alignment horizontal="center" vertical="center"/>
    </xf>
    <xf numFmtId="0" fontId="2" fillId="0" borderId="23" xfId="5" applyFont="1" applyBorder="1" applyAlignment="1">
      <alignment vertical="center"/>
    </xf>
    <xf numFmtId="164" fontId="1" fillId="0" borderId="24" xfId="10" applyNumberFormat="1" applyFont="1" applyBorder="1" applyAlignment="1">
      <alignment horizontal="center" vertical="center"/>
    </xf>
    <xf numFmtId="164" fontId="1" fillId="17" borderId="24" xfId="10" applyNumberFormat="1" applyFont="1" applyFill="1" applyBorder="1" applyAlignment="1">
      <alignment horizontal="center" vertical="center"/>
    </xf>
    <xf numFmtId="0" fontId="8" fillId="0" borderId="23" xfId="5" applyBorder="1" applyAlignment="1">
      <alignment vertical="center"/>
    </xf>
    <xf numFmtId="164" fontId="1" fillId="18" borderId="24" xfId="10" applyNumberFormat="1" applyFont="1" applyFill="1" applyBorder="1" applyAlignment="1">
      <alignment horizontal="center" vertical="center"/>
    </xf>
    <xf numFmtId="0" fontId="8" fillId="0" borderId="26" xfId="5" applyBorder="1" applyAlignment="1">
      <alignment vertical="center"/>
    </xf>
    <xf numFmtId="0" fontId="4" fillId="4" borderId="7" xfId="5" applyFont="1" applyFill="1" applyBorder="1" applyAlignment="1">
      <alignment vertical="center"/>
    </xf>
    <xf numFmtId="3" fontId="4" fillId="4" borderId="7" xfId="5" applyNumberFormat="1" applyFont="1" applyFill="1" applyBorder="1" applyAlignment="1">
      <alignment vertical="center"/>
    </xf>
    <xf numFmtId="164" fontId="1" fillId="18" borderId="25" xfId="10" applyNumberFormat="1" applyFont="1" applyFill="1" applyBorder="1" applyAlignment="1">
      <alignment horizontal="center" vertical="center"/>
    </xf>
    <xf numFmtId="3" fontId="7" fillId="0" borderId="4" xfId="3" applyNumberFormat="1" applyFont="1" applyFill="1" applyBorder="1" applyAlignment="1">
      <alignment horizontal="center" vertical="center" wrapText="1"/>
    </xf>
    <xf numFmtId="3" fontId="7" fillId="12" borderId="2" xfId="3" applyNumberFormat="1" applyFont="1" applyFill="1" applyBorder="1" applyAlignment="1">
      <alignment horizontal="center" vertical="center" wrapText="1"/>
    </xf>
    <xf numFmtId="3" fontId="7" fillId="0" borderId="4" xfId="3" applyNumberFormat="1" applyFont="1" applyBorder="1" applyAlignment="1">
      <alignment horizontal="center" vertical="center" wrapText="1"/>
    </xf>
    <xf numFmtId="3" fontId="1" fillId="3" borderId="2" xfId="3" applyNumberFormat="1" applyFont="1" applyFill="1" applyBorder="1" applyAlignment="1">
      <alignment horizontal="center" vertical="center" wrapText="1"/>
    </xf>
    <xf numFmtId="3" fontId="2" fillId="0" borderId="0" xfId="3" applyNumberFormat="1" applyAlignment="1">
      <alignment horizontal="center" vertical="center" wrapText="1"/>
    </xf>
    <xf numFmtId="0" fontId="2" fillId="0" borderId="0" xfId="5" applyFont="1" applyBorder="1" applyAlignment="1">
      <alignment vertical="center"/>
    </xf>
    <xf numFmtId="0" fontId="5" fillId="0" borderId="5" xfId="4" applyBorder="1" applyAlignment="1">
      <alignment horizontal="right" vertical="center"/>
    </xf>
    <xf numFmtId="168" fontId="1" fillId="13" borderId="26" xfId="2" applyNumberFormat="1" applyFont="1" applyFill="1" applyBorder="1" applyAlignment="1">
      <alignment horizontal="right" vertical="center"/>
    </xf>
    <xf numFmtId="168" fontId="1" fillId="13" borderId="2" xfId="2" applyNumberFormat="1" applyFont="1" applyFill="1" applyBorder="1" applyAlignment="1">
      <alignment horizontal="right" vertical="center"/>
    </xf>
    <xf numFmtId="168" fontId="5" fillId="0" borderId="5" xfId="2" applyNumberFormat="1" applyBorder="1" applyAlignment="1">
      <alignment horizontal="right" vertical="center"/>
    </xf>
    <xf numFmtId="168" fontId="5" fillId="4" borderId="2" xfId="2" applyNumberFormat="1" applyFill="1" applyBorder="1" applyAlignment="1">
      <alignment horizontal="right" vertical="center"/>
    </xf>
    <xf numFmtId="168" fontId="1" fillId="7" borderId="2" xfId="2" applyNumberFormat="1" applyFont="1" applyFill="1" applyBorder="1" applyAlignment="1">
      <alignment horizontal="right" vertical="center"/>
    </xf>
    <xf numFmtId="3" fontId="7" fillId="4" borderId="8" xfId="3" applyNumberFormat="1" applyFont="1" applyFill="1" applyBorder="1" applyAlignment="1">
      <alignment vertical="center"/>
    </xf>
    <xf numFmtId="3" fontId="7" fillId="4" borderId="9" xfId="3" applyNumberFormat="1" applyFont="1" applyFill="1" applyBorder="1" applyAlignment="1">
      <alignment vertical="center"/>
    </xf>
    <xf numFmtId="3" fontId="7" fillId="0" borderId="1" xfId="3" applyNumberFormat="1" applyFont="1" applyFill="1" applyBorder="1" applyAlignment="1">
      <alignment vertical="center"/>
    </xf>
    <xf numFmtId="3" fontId="7" fillId="4" borderId="2" xfId="3" applyNumberFormat="1" applyFont="1" applyFill="1" applyBorder="1" applyAlignment="1">
      <alignment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vertical="center"/>
    </xf>
    <xf numFmtId="0" fontId="17" fillId="0" borderId="35" xfId="0" applyFont="1" applyFill="1" applyBorder="1" applyAlignment="1">
      <alignment vertical="center"/>
    </xf>
    <xf numFmtId="0" fontId="11" fillId="0" borderId="36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vertical="center"/>
    </xf>
    <xf numFmtId="0" fontId="17" fillId="0" borderId="38" xfId="0" applyFont="1" applyFill="1" applyBorder="1" applyAlignment="1">
      <alignment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3" fontId="1" fillId="2" borderId="2" xfId="3" applyNumberFormat="1" applyFont="1" applyFill="1" applyBorder="1" applyAlignment="1">
      <alignment horizontal="center" vertical="center" wrapText="1"/>
    </xf>
    <xf numFmtId="0" fontId="1" fillId="2" borderId="18" xfId="3" applyFont="1" applyFill="1" applyBorder="1" applyAlignment="1">
      <alignment horizontal="center" vertical="center" wrapText="1"/>
    </xf>
    <xf numFmtId="0" fontId="2" fillId="0" borderId="5" xfId="3" applyBorder="1" applyAlignment="1">
      <alignment vertical="center"/>
    </xf>
    <xf numFmtId="0" fontId="2" fillId="0" borderId="4" xfId="3" applyBorder="1" applyAlignment="1">
      <alignment vertical="center"/>
    </xf>
    <xf numFmtId="0" fontId="2" fillId="0" borderId="6" xfId="3" applyBorder="1" applyAlignment="1">
      <alignment vertical="center"/>
    </xf>
    <xf numFmtId="0" fontId="1" fillId="4" borderId="5" xfId="3" applyFont="1" applyFill="1" applyBorder="1" applyAlignment="1">
      <alignment vertical="center"/>
    </xf>
    <xf numFmtId="0" fontId="1" fillId="4" borderId="4" xfId="3" applyFont="1" applyFill="1" applyBorder="1" applyAlignment="1">
      <alignment vertical="center"/>
    </xf>
    <xf numFmtId="0" fontId="1" fillId="4" borderId="2" xfId="3" applyFont="1" applyFill="1" applyBorder="1" applyAlignment="1">
      <alignment vertical="center"/>
    </xf>
    <xf numFmtId="0" fontId="1" fillId="2" borderId="4" xfId="3" applyFont="1" applyFill="1" applyBorder="1" applyAlignment="1">
      <alignment horizontal="right" vertical="center"/>
    </xf>
    <xf numFmtId="0" fontId="1" fillId="4" borderId="6" xfId="3" applyFont="1" applyFill="1" applyBorder="1" applyAlignment="1">
      <alignment vertical="center"/>
    </xf>
    <xf numFmtId="0" fontId="4" fillId="4" borderId="2" xfId="3" applyFont="1" applyFill="1" applyBorder="1" applyAlignment="1">
      <alignment vertical="center"/>
    </xf>
    <xf numFmtId="0" fontId="2" fillId="0" borderId="0" xfId="6" applyAlignment="1">
      <alignment vertical="center"/>
    </xf>
    <xf numFmtId="0" fontId="2" fillId="0" borderId="0" xfId="6" applyAlignment="1">
      <alignment horizontal="center" vertical="center"/>
    </xf>
    <xf numFmtId="3" fontId="4" fillId="0" borderId="0" xfId="6" applyNumberFormat="1" applyFont="1" applyFill="1" applyBorder="1" applyAlignment="1">
      <alignment vertical="center"/>
    </xf>
    <xf numFmtId="3" fontId="4" fillId="4" borderId="2" xfId="6" applyNumberFormat="1" applyFont="1" applyFill="1" applyBorder="1" applyAlignment="1">
      <alignment vertical="center"/>
    </xf>
    <xf numFmtId="0" fontId="4" fillId="4" borderId="2" xfId="6" applyFont="1" applyFill="1" applyBorder="1" applyAlignment="1">
      <alignment vertical="center"/>
    </xf>
    <xf numFmtId="3" fontId="2" fillId="0" borderId="0" xfId="6" applyNumberFormat="1" applyFill="1" applyAlignment="1">
      <alignment vertical="center"/>
    </xf>
    <xf numFmtId="3" fontId="2" fillId="0" borderId="4" xfId="6" applyNumberFormat="1" applyBorder="1" applyAlignment="1">
      <alignment vertical="center"/>
    </xf>
    <xf numFmtId="0" fontId="2" fillId="0" borderId="4" xfId="6" applyBorder="1" applyAlignment="1">
      <alignment vertical="center"/>
    </xf>
    <xf numFmtId="164" fontId="1" fillId="0" borderId="0" xfId="14" applyNumberFormat="1" applyFont="1" applyFill="1" applyBorder="1" applyAlignment="1">
      <alignment vertical="center"/>
    </xf>
    <xf numFmtId="3" fontId="1" fillId="4" borderId="2" xfId="6" applyNumberFormat="1" applyFont="1" applyFill="1" applyBorder="1" applyAlignment="1">
      <alignment vertical="center"/>
    </xf>
    <xf numFmtId="0" fontId="1" fillId="4" borderId="2" xfId="6" applyFont="1" applyFill="1" applyBorder="1" applyAlignment="1">
      <alignment vertical="center"/>
    </xf>
    <xf numFmtId="0" fontId="2" fillId="0" borderId="0" xfId="6" applyBorder="1" applyAlignment="1">
      <alignment horizontal="center" vertical="center"/>
    </xf>
    <xf numFmtId="3" fontId="2" fillId="0" borderId="0" xfId="6" applyNumberFormat="1" applyFill="1" applyBorder="1" applyAlignment="1">
      <alignment vertical="center"/>
    </xf>
    <xf numFmtId="3" fontId="2" fillId="11" borderId="4" xfId="6" applyNumberFormat="1" applyFill="1" applyBorder="1" applyAlignment="1">
      <alignment vertical="center"/>
    </xf>
    <xf numFmtId="3" fontId="1" fillId="0" borderId="0" xfId="6" applyNumberFormat="1" applyFont="1" applyFill="1" applyBorder="1" applyAlignment="1">
      <alignment horizontal="right" vertical="center"/>
    </xf>
    <xf numFmtId="3" fontId="1" fillId="2" borderId="4" xfId="6" applyNumberFormat="1" applyFont="1" applyFill="1" applyBorder="1" applyAlignment="1">
      <alignment horizontal="right" vertical="center"/>
    </xf>
    <xf numFmtId="0" fontId="1" fillId="2" borderId="4" xfId="6" applyFont="1" applyFill="1" applyBorder="1" applyAlignment="1">
      <alignment vertical="center"/>
    </xf>
    <xf numFmtId="3" fontId="2" fillId="11" borderId="6" xfId="6" applyNumberFormat="1" applyFill="1" applyBorder="1" applyAlignment="1">
      <alignment vertical="center"/>
    </xf>
    <xf numFmtId="0" fontId="2" fillId="0" borderId="6" xfId="6" applyFill="1" applyBorder="1" applyAlignment="1">
      <alignment vertical="center"/>
    </xf>
    <xf numFmtId="0" fontId="2" fillId="0" borderId="4" xfId="6" applyFont="1" applyBorder="1" applyAlignment="1">
      <alignment vertical="center"/>
    </xf>
    <xf numFmtId="3" fontId="1" fillId="0" borderId="4" xfId="6" applyNumberFormat="1" applyFont="1" applyFill="1" applyBorder="1" applyAlignment="1">
      <alignment vertical="center"/>
    </xf>
    <xf numFmtId="0" fontId="1" fillId="0" borderId="4" xfId="6" applyFont="1" applyFill="1" applyBorder="1" applyAlignment="1">
      <alignment vertical="center"/>
    </xf>
    <xf numFmtId="3" fontId="1" fillId="4" borderId="19" xfId="6" applyNumberFormat="1" applyFont="1" applyFill="1" applyBorder="1" applyAlignment="1">
      <alignment vertical="center"/>
    </xf>
    <xf numFmtId="4" fontId="7" fillId="4" borderId="2" xfId="6" applyNumberFormat="1" applyFont="1" applyFill="1" applyBorder="1" applyAlignment="1">
      <alignment horizontal="center" vertical="center"/>
    </xf>
    <xf numFmtId="2" fontId="7" fillId="4" borderId="2" xfId="6" applyNumberFormat="1" applyFont="1" applyFill="1" applyBorder="1" applyAlignment="1">
      <alignment horizontal="center" vertical="center"/>
    </xf>
    <xf numFmtId="0" fontId="7" fillId="4" borderId="2" xfId="6" applyFont="1" applyFill="1" applyBorder="1" applyAlignment="1">
      <alignment horizontal="center" vertical="center"/>
    </xf>
    <xf numFmtId="166" fontId="1" fillId="4" borderId="2" xfId="14" applyNumberFormat="1" applyFont="1" applyFill="1" applyBorder="1" applyAlignment="1">
      <alignment vertical="center"/>
    </xf>
    <xf numFmtId="9" fontId="1" fillId="4" borderId="2" xfId="14" applyFont="1" applyFill="1" applyBorder="1" applyAlignment="1">
      <alignment vertical="center"/>
    </xf>
    <xf numFmtId="0" fontId="2" fillId="0" borderId="6" xfId="6" applyBorder="1" applyAlignment="1">
      <alignment horizontal="center" vertical="center"/>
    </xf>
    <xf numFmtId="0" fontId="2" fillId="0" borderId="4" xfId="6" applyBorder="1" applyAlignment="1">
      <alignment horizontal="center" vertical="center"/>
    </xf>
    <xf numFmtId="3" fontId="2" fillId="0" borderId="25" xfId="6" applyNumberFormat="1" applyBorder="1" applyAlignment="1">
      <alignment vertical="center"/>
    </xf>
    <xf numFmtId="0" fontId="2" fillId="0" borderId="6" xfId="6" applyBorder="1" applyAlignment="1">
      <alignment vertical="center"/>
    </xf>
    <xf numFmtId="166" fontId="1" fillId="7" borderId="4" xfId="6" applyNumberFormat="1" applyFont="1" applyFill="1" applyBorder="1" applyAlignment="1">
      <alignment horizontal="center" vertical="center"/>
    </xf>
    <xf numFmtId="165" fontId="1" fillId="7" borderId="4" xfId="6" applyNumberFormat="1" applyFont="1" applyFill="1" applyBorder="1" applyAlignment="1">
      <alignment horizontal="center" vertical="center"/>
    </xf>
    <xf numFmtId="0" fontId="1" fillId="6" borderId="4" xfId="6" applyFont="1" applyFill="1" applyBorder="1" applyAlignment="1">
      <alignment horizontal="center" vertical="center"/>
    </xf>
    <xf numFmtId="166" fontId="1" fillId="4" borderId="4" xfId="14" applyNumberFormat="1" applyFont="1" applyFill="1" applyBorder="1" applyAlignment="1">
      <alignment vertical="center"/>
    </xf>
    <xf numFmtId="3" fontId="1" fillId="4" borderId="4" xfId="14" applyNumberFormat="1" applyFont="1" applyFill="1" applyBorder="1" applyAlignment="1">
      <alignment vertical="center"/>
    </xf>
    <xf numFmtId="3" fontId="1" fillId="4" borderId="24" xfId="6" applyNumberFormat="1" applyFont="1" applyFill="1" applyBorder="1" applyAlignment="1">
      <alignment vertical="center"/>
    </xf>
    <xf numFmtId="0" fontId="1" fillId="4" borderId="4" xfId="6" applyFont="1" applyFill="1" applyBorder="1" applyAlignment="1">
      <alignment vertical="center"/>
    </xf>
    <xf numFmtId="3" fontId="1" fillId="0" borderId="24" xfId="6" applyNumberFormat="1" applyFont="1" applyBorder="1" applyAlignment="1">
      <alignment vertical="center"/>
    </xf>
    <xf numFmtId="0" fontId="1" fillId="0" borderId="4" xfId="6" applyFont="1" applyBorder="1" applyAlignment="1">
      <alignment vertical="center"/>
    </xf>
    <xf numFmtId="3" fontId="1" fillId="19" borderId="4" xfId="6" applyNumberFormat="1" applyFont="1" applyFill="1" applyBorder="1" applyAlignment="1">
      <alignment vertical="center"/>
    </xf>
    <xf numFmtId="0" fontId="1" fillId="19" borderId="4" xfId="6" applyFont="1" applyFill="1" applyBorder="1" applyAlignment="1">
      <alignment vertical="center"/>
    </xf>
    <xf numFmtId="3" fontId="2" fillId="11" borderId="24" xfId="6" applyNumberFormat="1" applyFill="1" applyBorder="1" applyAlignment="1">
      <alignment vertical="center"/>
    </xf>
    <xf numFmtId="166" fontId="1" fillId="0" borderId="4" xfId="6" applyNumberFormat="1" applyFont="1" applyFill="1" applyBorder="1" applyAlignment="1">
      <alignment horizontal="center" vertical="center"/>
    </xf>
    <xf numFmtId="0" fontId="1" fillId="0" borderId="4" xfId="6" applyFont="1" applyFill="1" applyBorder="1" applyAlignment="1">
      <alignment horizontal="center" vertical="center"/>
    </xf>
    <xf numFmtId="166" fontId="2" fillId="0" borderId="4" xfId="6" applyNumberFormat="1" applyBorder="1" applyAlignment="1">
      <alignment horizontal="center" vertical="center"/>
    </xf>
    <xf numFmtId="3" fontId="2" fillId="11" borderId="22" xfId="6" applyNumberFormat="1" applyFill="1" applyBorder="1" applyAlignment="1">
      <alignment vertical="center"/>
    </xf>
    <xf numFmtId="0" fontId="2" fillId="0" borderId="5" xfId="6" applyBorder="1" applyAlignment="1">
      <alignment vertical="center"/>
    </xf>
    <xf numFmtId="3" fontId="2" fillId="0" borderId="4" xfId="6" applyNumberFormat="1" applyFill="1" applyBorder="1" applyAlignment="1">
      <alignment vertical="center"/>
    </xf>
    <xf numFmtId="3" fontId="2" fillId="0" borderId="24" xfId="6" applyNumberFormat="1" applyFill="1" applyBorder="1" applyAlignment="1">
      <alignment vertical="center"/>
    </xf>
    <xf numFmtId="0" fontId="2" fillId="0" borderId="4" xfId="6" applyFill="1" applyBorder="1" applyAlignment="1">
      <alignment vertical="center"/>
    </xf>
    <xf numFmtId="3" fontId="2" fillId="0" borderId="24" xfId="6" applyNumberFormat="1" applyBorder="1" applyAlignment="1">
      <alignment vertical="center"/>
    </xf>
    <xf numFmtId="3" fontId="1" fillId="11" borderId="24" xfId="6" applyNumberFormat="1" applyFont="1" applyFill="1" applyBorder="1" applyAlignment="1">
      <alignment vertical="center"/>
    </xf>
    <xf numFmtId="3" fontId="1" fillId="11" borderId="22" xfId="6" applyNumberFormat="1" applyFont="1" applyFill="1" applyBorder="1" applyAlignment="1">
      <alignment vertical="center"/>
    </xf>
    <xf numFmtId="0" fontId="1" fillId="0" borderId="5" xfId="6" applyFont="1" applyBorder="1" applyAlignment="1">
      <alignment vertical="center"/>
    </xf>
    <xf numFmtId="3" fontId="10" fillId="0" borderId="24" xfId="6" applyNumberFormat="1" applyFont="1" applyFill="1" applyBorder="1" applyAlignment="1">
      <alignment vertical="center"/>
    </xf>
    <xf numFmtId="0" fontId="10" fillId="0" borderId="4" xfId="6" applyFont="1" applyFill="1" applyBorder="1" applyAlignment="1">
      <alignment vertical="center"/>
    </xf>
    <xf numFmtId="3" fontId="1" fillId="4" borderId="22" xfId="6" applyNumberFormat="1" applyFont="1" applyFill="1" applyBorder="1" applyAlignment="1">
      <alignment vertical="center"/>
    </xf>
    <xf numFmtId="0" fontId="1" fillId="4" borderId="5" xfId="6" applyFont="1" applyFill="1" applyBorder="1" applyAlignment="1">
      <alignment vertical="center"/>
    </xf>
    <xf numFmtId="0" fontId="2" fillId="0" borderId="6" xfId="6" applyFont="1" applyBorder="1" applyAlignment="1">
      <alignment vertical="center"/>
    </xf>
    <xf numFmtId="3" fontId="1" fillId="0" borderId="4" xfId="6" applyNumberFormat="1" applyFont="1" applyBorder="1" applyAlignment="1">
      <alignment vertical="center"/>
    </xf>
    <xf numFmtId="0" fontId="1" fillId="0" borderId="0" xfId="6" applyFont="1" applyFill="1" applyAlignment="1">
      <alignment horizontal="center" vertical="center"/>
    </xf>
    <xf numFmtId="0" fontId="2" fillId="0" borderId="4" xfId="6" applyFill="1" applyBorder="1" applyAlignment="1">
      <alignment horizontal="center" vertical="center"/>
    </xf>
    <xf numFmtId="0" fontId="2" fillId="0" borderId="5" xfId="6" applyBorder="1" applyAlignment="1">
      <alignment horizontal="center" vertical="center"/>
    </xf>
    <xf numFmtId="3" fontId="2" fillId="0" borderId="5" xfId="6" applyNumberFormat="1" applyBorder="1" applyAlignment="1">
      <alignment vertical="center"/>
    </xf>
    <xf numFmtId="3" fontId="1" fillId="0" borderId="5" xfId="6" applyNumberFormat="1" applyFont="1" applyBorder="1" applyAlignment="1">
      <alignment vertical="center"/>
    </xf>
    <xf numFmtId="3" fontId="2" fillId="11" borderId="5" xfId="6" applyNumberFormat="1" applyFill="1" applyBorder="1" applyAlignment="1">
      <alignment vertical="center"/>
    </xf>
    <xf numFmtId="0" fontId="2" fillId="0" borderId="19" xfId="6" applyBorder="1" applyAlignment="1">
      <alignment horizontal="center" vertical="center"/>
    </xf>
    <xf numFmtId="0" fontId="2" fillId="0" borderId="3" xfId="6" applyBorder="1" applyAlignment="1">
      <alignment horizontal="center" vertical="center"/>
    </xf>
    <xf numFmtId="0" fontId="2" fillId="0" borderId="18" xfId="6" applyBorder="1" applyAlignment="1">
      <alignment horizontal="center" vertical="center"/>
    </xf>
    <xf numFmtId="0" fontId="7" fillId="0" borderId="18" xfId="6" applyFont="1" applyFill="1" applyBorder="1" applyAlignment="1">
      <alignment vertical="center"/>
    </xf>
    <xf numFmtId="0" fontId="1" fillId="2" borderId="2" xfId="9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3" fontId="2" fillId="0" borderId="0" xfId="6" applyNumberFormat="1" applyAlignment="1">
      <alignment horizontal="center" vertical="center"/>
    </xf>
    <xf numFmtId="3" fontId="2" fillId="0" borderId="0" xfId="6" applyNumberFormat="1" applyAlignment="1">
      <alignment vertical="center"/>
    </xf>
    <xf numFmtId="3" fontId="1" fillId="2" borderId="2" xfId="9" applyNumberFormat="1" applyFont="1" applyFill="1" applyBorder="1" applyAlignment="1">
      <alignment horizontal="center" vertical="center" wrapText="1"/>
    </xf>
    <xf numFmtId="3" fontId="2" fillId="0" borderId="3" xfId="6" applyNumberFormat="1" applyBorder="1" applyAlignment="1">
      <alignment horizontal="center" vertical="center"/>
    </xf>
    <xf numFmtId="3" fontId="1" fillId="0" borderId="0" xfId="14" applyNumberFormat="1" applyFont="1" applyFill="1" applyBorder="1" applyAlignment="1">
      <alignment vertical="center"/>
    </xf>
    <xf numFmtId="9" fontId="1" fillId="4" borderId="4" xfId="14" applyNumberFormat="1" applyFont="1" applyFill="1" applyBorder="1" applyAlignment="1">
      <alignment vertical="center"/>
    </xf>
    <xf numFmtId="9" fontId="2" fillId="0" borderId="4" xfId="6" applyNumberFormat="1" applyFill="1" applyBorder="1" applyAlignment="1">
      <alignment vertical="center"/>
    </xf>
    <xf numFmtId="9" fontId="2" fillId="0" borderId="4" xfId="6" applyNumberFormat="1" applyBorder="1" applyAlignment="1">
      <alignment vertical="center"/>
    </xf>
    <xf numFmtId="3" fontId="2" fillId="0" borderId="5" xfId="6" applyNumberFormat="1" applyFont="1" applyBorder="1" applyAlignment="1">
      <alignment vertical="center"/>
    </xf>
    <xf numFmtId="3" fontId="2" fillId="0" borderId="4" xfId="6" applyNumberFormat="1" applyFont="1" applyBorder="1" applyAlignment="1">
      <alignment vertical="center"/>
    </xf>
    <xf numFmtId="3" fontId="2" fillId="0" borderId="4" xfId="6" applyNumberFormat="1" applyFont="1" applyFill="1" applyBorder="1" applyAlignment="1">
      <alignment vertical="center"/>
    </xf>
    <xf numFmtId="3" fontId="7" fillId="19" borderId="2" xfId="3" applyNumberFormat="1" applyFont="1" applyFill="1" applyBorder="1" applyAlignment="1">
      <alignment horizontal="center" vertical="center" wrapText="1"/>
    </xf>
    <xf numFmtId="0" fontId="6" fillId="2" borderId="2" xfId="8" applyFont="1" applyFill="1" applyBorder="1" applyAlignment="1">
      <alignment horizontal="center" vertical="center"/>
    </xf>
    <xf numFmtId="0" fontId="1" fillId="2" borderId="2" xfId="8" applyFont="1" applyFill="1" applyBorder="1" applyAlignment="1">
      <alignment horizontal="center" vertical="center" wrapText="1"/>
    </xf>
    <xf numFmtId="164" fontId="1" fillId="2" borderId="2" xfId="10" applyNumberFormat="1" applyFont="1" applyFill="1" applyBorder="1" applyAlignment="1">
      <alignment horizontal="center" vertical="center" wrapText="1"/>
    </xf>
    <xf numFmtId="3" fontId="2" fillId="0" borderId="0" xfId="5" applyNumberFormat="1" applyFont="1" applyFill="1" applyBorder="1" applyAlignment="1">
      <alignment vertical="center"/>
    </xf>
    <xf numFmtId="0" fontId="12" fillId="0" borderId="0" xfId="5" applyFont="1" applyFill="1" applyBorder="1" applyAlignment="1">
      <alignment vertical="center"/>
    </xf>
    <xf numFmtId="0" fontId="2" fillId="0" borderId="21" xfId="5" applyFont="1" applyBorder="1" applyAlignment="1">
      <alignment vertical="center"/>
    </xf>
    <xf numFmtId="168" fontId="19" fillId="7" borderId="2" xfId="2" applyNumberFormat="1" applyFont="1" applyFill="1" applyBorder="1" applyAlignment="1">
      <alignment horizontal="right" vertical="center"/>
    </xf>
    <xf numFmtId="168" fontId="19" fillId="5" borderId="3" xfId="2" applyNumberFormat="1" applyFont="1" applyFill="1" applyBorder="1" applyAlignment="1">
      <alignment horizontal="center" vertical="center"/>
    </xf>
    <xf numFmtId="168" fontId="19" fillId="7" borderId="2" xfId="2" applyNumberFormat="1" applyFont="1" applyFill="1" applyBorder="1" applyAlignment="1">
      <alignment horizontal="center" vertical="center"/>
    </xf>
    <xf numFmtId="168" fontId="1" fillId="7" borderId="2" xfId="2" applyNumberFormat="1" applyFont="1" applyFill="1" applyBorder="1" applyAlignment="1">
      <alignment horizontal="center" vertical="center"/>
    </xf>
    <xf numFmtId="168" fontId="20" fillId="7" borderId="2" xfId="2" applyNumberFormat="1" applyFont="1" applyFill="1" applyBorder="1" applyAlignment="1">
      <alignment horizontal="right" vertical="center" readingOrder="1"/>
    </xf>
    <xf numFmtId="168" fontId="19" fillId="7" borderId="2" xfId="2" applyNumberFormat="1" applyFont="1" applyFill="1" applyBorder="1" applyAlignment="1">
      <alignment horizontal="right" vertical="center" readingOrder="1"/>
    </xf>
    <xf numFmtId="168" fontId="19" fillId="5" borderId="3" xfId="2" applyNumberFormat="1" applyFont="1" applyFill="1" applyBorder="1" applyAlignment="1">
      <alignment horizontal="right" vertical="center" readingOrder="1"/>
    </xf>
    <xf numFmtId="168" fontId="19" fillId="5" borderId="2" xfId="2" applyNumberFormat="1" applyFont="1" applyFill="1" applyBorder="1" applyAlignment="1">
      <alignment horizontal="right" vertical="center" readingOrder="1"/>
    </xf>
    <xf numFmtId="168" fontId="21" fillId="0" borderId="0" xfId="2" applyNumberFormat="1" applyFont="1" applyFill="1" applyBorder="1" applyAlignment="1">
      <alignment horizontal="right" vertical="center" readingOrder="1"/>
    </xf>
    <xf numFmtId="168" fontId="20" fillId="13" borderId="3" xfId="2" applyNumberFormat="1" applyFont="1" applyFill="1" applyBorder="1" applyAlignment="1">
      <alignment horizontal="right" vertical="center" readingOrder="1"/>
    </xf>
    <xf numFmtId="168" fontId="20" fillId="4" borderId="6" xfId="2" applyNumberFormat="1" applyFont="1" applyFill="1" applyBorder="1" applyAlignment="1">
      <alignment horizontal="right" vertical="center" readingOrder="1"/>
    </xf>
    <xf numFmtId="9" fontId="22" fillId="0" borderId="2" xfId="10" applyFont="1" applyFill="1" applyBorder="1" applyAlignment="1">
      <alignment horizontal="right" vertical="center" readingOrder="1"/>
    </xf>
    <xf numFmtId="0" fontId="23" fillId="0" borderId="26" xfId="0" applyFont="1" applyBorder="1" applyAlignment="1">
      <alignment horizontal="center" vertical="center" wrapText="1" readingOrder="2"/>
    </xf>
    <xf numFmtId="0" fontId="23" fillId="0" borderId="6" xfId="0" applyFont="1" applyBorder="1" applyAlignment="1">
      <alignment horizontal="center" vertical="center" wrapText="1" readingOrder="2"/>
    </xf>
    <xf numFmtId="0" fontId="1" fillId="4" borderId="9" xfId="3" applyFont="1" applyFill="1" applyBorder="1" applyAlignment="1">
      <alignment horizontal="center" vertical="center" wrapText="1"/>
    </xf>
    <xf numFmtId="0" fontId="1" fillId="4" borderId="10" xfId="3" applyFont="1" applyFill="1" applyBorder="1" applyAlignment="1">
      <alignment horizontal="center" vertical="center" wrapText="1"/>
    </xf>
    <xf numFmtId="0" fontId="0" fillId="0" borderId="0" xfId="0" applyBorder="1"/>
    <xf numFmtId="0" fontId="17" fillId="0" borderId="42" xfId="0" applyFont="1" applyFill="1" applyBorder="1" applyAlignment="1">
      <alignment vertical="center"/>
    </xf>
    <xf numFmtId="0" fontId="1" fillId="0" borderId="5" xfId="3" applyFont="1" applyBorder="1" applyAlignment="1">
      <alignment vertical="center"/>
    </xf>
    <xf numFmtId="3" fontId="1" fillId="0" borderId="22" xfId="3" applyNumberFormat="1" applyFont="1" applyBorder="1" applyAlignment="1">
      <alignment horizontal="center" vertical="center"/>
    </xf>
    <xf numFmtId="0" fontId="1" fillId="0" borderId="21" xfId="3" applyFont="1" applyBorder="1" applyAlignment="1">
      <alignment horizontal="center" vertical="center"/>
    </xf>
    <xf numFmtId="9" fontId="1" fillId="0" borderId="20" xfId="11" applyFont="1" applyBorder="1" applyAlignment="1">
      <alignment horizontal="center" vertical="center"/>
    </xf>
    <xf numFmtId="9" fontId="2" fillId="0" borderId="5" xfId="11" applyFont="1" applyFill="1" applyBorder="1" applyAlignment="1">
      <alignment horizontal="center" vertical="center"/>
    </xf>
    <xf numFmtId="3" fontId="2" fillId="0" borderId="5" xfId="11" applyNumberFormat="1" applyFont="1" applyFill="1" applyBorder="1" applyAlignment="1">
      <alignment horizontal="center" vertical="center"/>
    </xf>
    <xf numFmtId="3" fontId="1" fillId="0" borderId="25" xfId="3" applyNumberFormat="1" applyFont="1" applyBorder="1" applyAlignment="1">
      <alignment horizontal="center" vertical="center"/>
    </xf>
    <xf numFmtId="0" fontId="2" fillId="0" borderId="5" xfId="4" applyFont="1" applyBorder="1" applyAlignment="1">
      <alignment vertical="center"/>
    </xf>
    <xf numFmtId="0" fontId="7" fillId="11" borderId="2" xfId="3" applyFont="1" applyFill="1" applyBorder="1" applyAlignment="1">
      <alignment horizontal="center" vertical="center" wrapText="1"/>
    </xf>
    <xf numFmtId="0" fontId="7" fillId="0" borderId="43" xfId="3" applyFont="1" applyFill="1" applyBorder="1" applyAlignment="1">
      <alignment vertical="center"/>
    </xf>
    <xf numFmtId="0" fontId="7" fillId="0" borderId="37" xfId="3" applyFont="1" applyFill="1" applyBorder="1" applyAlignment="1">
      <alignment vertical="center"/>
    </xf>
    <xf numFmtId="0" fontId="7" fillId="0" borderId="18" xfId="3" applyFont="1" applyFill="1" applyBorder="1" applyAlignment="1">
      <alignment vertical="center"/>
    </xf>
    <xf numFmtId="0" fontId="7" fillId="0" borderId="3" xfId="3" applyFont="1" applyFill="1" applyBorder="1" applyAlignment="1">
      <alignment vertical="center"/>
    </xf>
    <xf numFmtId="0" fontId="7" fillId="0" borderId="19" xfId="3" applyFont="1" applyFill="1" applyBorder="1" applyAlignment="1">
      <alignment vertical="center"/>
    </xf>
    <xf numFmtId="0" fontId="7" fillId="0" borderId="44" xfId="3" applyFont="1" applyFill="1" applyBorder="1" applyAlignment="1">
      <alignment vertical="center"/>
    </xf>
    <xf numFmtId="0" fontId="7" fillId="0" borderId="24" xfId="3" applyFont="1" applyFill="1" applyBorder="1" applyAlignment="1">
      <alignment vertical="center"/>
    </xf>
    <xf numFmtId="0" fontId="2" fillId="0" borderId="3" xfId="3" applyBorder="1" applyAlignment="1">
      <alignment vertical="center"/>
    </xf>
    <xf numFmtId="0" fontId="7" fillId="0" borderId="45" xfId="3" applyFont="1" applyFill="1" applyBorder="1" applyAlignment="1">
      <alignment vertical="center"/>
    </xf>
    <xf numFmtId="3" fontId="7" fillId="0" borderId="43" xfId="3" applyNumberFormat="1" applyFont="1" applyFill="1" applyBorder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16" fillId="20" borderId="46" xfId="0" applyFont="1" applyFill="1" applyBorder="1" applyAlignment="1">
      <alignment vertical="center"/>
    </xf>
    <xf numFmtId="0" fontId="16" fillId="20" borderId="2" xfId="0" applyFont="1" applyFill="1" applyBorder="1" applyAlignment="1">
      <alignment vertical="center"/>
    </xf>
    <xf numFmtId="0" fontId="16" fillId="20" borderId="8" xfId="0" applyFont="1" applyFill="1" applyBorder="1" applyAlignment="1">
      <alignment horizontal="center" vertical="center"/>
    </xf>
    <xf numFmtId="0" fontId="16" fillId="20" borderId="9" xfId="0" applyFont="1" applyFill="1" applyBorder="1" applyAlignment="1">
      <alignment horizontal="center" vertical="center"/>
    </xf>
    <xf numFmtId="0" fontId="16" fillId="20" borderId="47" xfId="0" applyFont="1" applyFill="1" applyBorder="1" applyAlignment="1">
      <alignment horizontal="center" vertical="center"/>
    </xf>
    <xf numFmtId="0" fontId="1" fillId="0" borderId="0" xfId="4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0" fontId="4" fillId="21" borderId="0" xfId="0" applyFont="1" applyFill="1" applyAlignment="1">
      <alignment vertical="center"/>
    </xf>
    <xf numFmtId="9" fontId="4" fillId="21" borderId="0" xfId="10" applyFont="1" applyFill="1" applyAlignment="1">
      <alignment vertical="center"/>
    </xf>
    <xf numFmtId="0" fontId="4" fillId="0" borderId="0" xfId="0" applyFont="1" applyFill="1" applyAlignment="1">
      <alignment vertical="center"/>
    </xf>
    <xf numFmtId="9" fontId="4" fillId="0" borderId="0" xfId="10" applyFont="1" applyFill="1" applyAlignment="1">
      <alignment vertical="center"/>
    </xf>
    <xf numFmtId="0" fontId="4" fillId="0" borderId="0" xfId="0" applyFont="1" applyAlignment="1">
      <alignment vertical="center"/>
    </xf>
    <xf numFmtId="3" fontId="25" fillId="0" borderId="0" xfId="0" applyNumberFormat="1" applyFont="1" applyAlignment="1">
      <alignment vertical="center"/>
    </xf>
    <xf numFmtId="164" fontId="14" fillId="0" borderId="0" xfId="10" applyNumberFormat="1" applyFont="1" applyAlignment="1">
      <alignment vertical="center"/>
    </xf>
    <xf numFmtId="0" fontId="25" fillId="18" borderId="0" xfId="0" applyFont="1" applyFill="1" applyAlignment="1">
      <alignment vertical="center"/>
    </xf>
    <xf numFmtId="0" fontId="4" fillId="18" borderId="0" xfId="0" applyFont="1" applyFill="1" applyAlignment="1">
      <alignment vertical="center"/>
    </xf>
    <xf numFmtId="3" fontId="4" fillId="18" borderId="0" xfId="0" applyNumberFormat="1" applyFont="1" applyFill="1" applyAlignment="1">
      <alignment vertical="center"/>
    </xf>
    <xf numFmtId="164" fontId="4" fillId="18" borderId="0" xfId="10" applyNumberFormat="1" applyFont="1" applyFill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22" borderId="0" xfId="0" applyFont="1" applyFill="1" applyBorder="1" applyAlignment="1">
      <alignment vertical="center"/>
    </xf>
    <xf numFmtId="165" fontId="25" fillId="0" borderId="0" xfId="0" applyNumberFormat="1" applyFont="1" applyAlignment="1">
      <alignment vertical="center"/>
    </xf>
    <xf numFmtId="0" fontId="25" fillId="22" borderId="0" xfId="0" applyFont="1" applyFill="1" applyAlignment="1">
      <alignment vertical="center"/>
    </xf>
    <xf numFmtId="165" fontId="25" fillId="22" borderId="0" xfId="0" applyNumberFormat="1" applyFont="1" applyFill="1" applyAlignment="1">
      <alignment vertical="center"/>
    </xf>
    <xf numFmtId="0" fontId="23" fillId="0" borderId="8" xfId="0" applyFont="1" applyBorder="1" applyAlignment="1">
      <alignment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23" borderId="9" xfId="0" applyFont="1" applyFill="1" applyBorder="1" applyAlignment="1">
      <alignment horizontal="center" vertical="center" wrapText="1"/>
    </xf>
    <xf numFmtId="0" fontId="23" fillId="24" borderId="9" xfId="0" applyFont="1" applyFill="1" applyBorder="1" applyAlignment="1">
      <alignment horizontal="center" vertical="center" wrapText="1"/>
    </xf>
    <xf numFmtId="0" fontId="23" fillId="13" borderId="48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25" fillId="23" borderId="12" xfId="0" applyFont="1" applyFill="1" applyBorder="1" applyAlignment="1">
      <alignment horizontal="center" vertical="center"/>
    </xf>
    <xf numFmtId="0" fontId="25" fillId="24" borderId="12" xfId="0" applyFont="1" applyFill="1" applyBorder="1" applyAlignment="1">
      <alignment horizontal="center" vertical="center"/>
    </xf>
    <xf numFmtId="0" fontId="25" fillId="13" borderId="49" xfId="0" applyFont="1" applyFill="1" applyBorder="1" applyAlignment="1">
      <alignment horizontal="center" vertical="center"/>
    </xf>
    <xf numFmtId="0" fontId="25" fillId="25" borderId="50" xfId="0" applyFont="1" applyFill="1" applyBorder="1" applyAlignment="1">
      <alignment horizontal="center" vertical="center"/>
    </xf>
    <xf numFmtId="0" fontId="23" fillId="0" borderId="1" xfId="0" applyFont="1" applyBorder="1" applyAlignment="1">
      <alignment vertical="center"/>
    </xf>
    <xf numFmtId="0" fontId="25" fillId="0" borderId="14" xfId="0" applyFont="1" applyBorder="1" applyAlignment="1">
      <alignment horizontal="center" vertical="center"/>
    </xf>
    <xf numFmtId="0" fontId="25" fillId="23" borderId="14" xfId="0" applyFont="1" applyFill="1" applyBorder="1" applyAlignment="1">
      <alignment horizontal="center" vertical="center"/>
    </xf>
    <xf numFmtId="0" fontId="25" fillId="24" borderId="14" xfId="0" applyFont="1" applyFill="1" applyBorder="1" applyAlignment="1">
      <alignment horizontal="center" vertical="center"/>
    </xf>
    <xf numFmtId="0" fontId="25" fillId="13" borderId="51" xfId="0" applyFont="1" applyFill="1" applyBorder="1" applyAlignment="1">
      <alignment horizontal="center" vertical="center"/>
    </xf>
    <xf numFmtId="0" fontId="25" fillId="25" borderId="35" xfId="0" applyFont="1" applyFill="1" applyBorder="1" applyAlignment="1">
      <alignment horizontal="center" vertical="center"/>
    </xf>
    <xf numFmtId="0" fontId="23" fillId="0" borderId="16" xfId="0" applyFont="1" applyBorder="1" applyAlignment="1">
      <alignment vertical="center"/>
    </xf>
    <xf numFmtId="0" fontId="25" fillId="0" borderId="17" xfId="0" applyFont="1" applyBorder="1" applyAlignment="1">
      <alignment horizontal="center" vertical="center"/>
    </xf>
    <xf numFmtId="0" fontId="25" fillId="23" borderId="17" xfId="0" applyFont="1" applyFill="1" applyBorder="1" applyAlignment="1">
      <alignment horizontal="center" vertical="center"/>
    </xf>
    <xf numFmtId="0" fontId="25" fillId="24" borderId="17" xfId="0" applyFont="1" applyFill="1" applyBorder="1" applyAlignment="1">
      <alignment horizontal="center" vertical="center"/>
    </xf>
    <xf numFmtId="0" fontId="25" fillId="13" borderId="52" xfId="0" applyFont="1" applyFill="1" applyBorder="1" applyAlignment="1">
      <alignment horizontal="center" vertical="center"/>
    </xf>
    <xf numFmtId="0" fontId="25" fillId="25" borderId="43" xfId="0" applyFont="1" applyFill="1" applyBorder="1" applyAlignment="1">
      <alignment horizontal="center" vertical="center"/>
    </xf>
    <xf numFmtId="0" fontId="23" fillId="20" borderId="2" xfId="0" applyFont="1" applyFill="1" applyBorder="1" applyAlignment="1">
      <alignment horizontal="right" wrapText="1" readingOrder="2"/>
    </xf>
    <xf numFmtId="0" fontId="23" fillId="20" borderId="6" xfId="0" applyFont="1" applyFill="1" applyBorder="1" applyAlignment="1">
      <alignment horizontal="right" wrapText="1" readingOrder="2"/>
    </xf>
    <xf numFmtId="0" fontId="23" fillId="20" borderId="26" xfId="0" applyFont="1" applyFill="1" applyBorder="1" applyAlignment="1">
      <alignment horizontal="center" vertical="center" wrapText="1" readingOrder="2"/>
    </xf>
    <xf numFmtId="0" fontId="23" fillId="20" borderId="6" xfId="0" applyFont="1" applyFill="1" applyBorder="1" applyAlignment="1">
      <alignment horizontal="center" vertical="center" wrapText="1" readingOrder="2"/>
    </xf>
    <xf numFmtId="0" fontId="23" fillId="0" borderId="6" xfId="0" applyFont="1" applyBorder="1" applyAlignment="1">
      <alignment horizontal="right" vertical="center" wrapText="1" readingOrder="2"/>
    </xf>
    <xf numFmtId="0" fontId="26" fillId="0" borderId="6" xfId="0" applyFont="1" applyBorder="1" applyAlignment="1">
      <alignment horizontal="right" vertical="center" wrapText="1" readingOrder="2"/>
    </xf>
    <xf numFmtId="0" fontId="3" fillId="4" borderId="18" xfId="3" applyFont="1" applyFill="1" applyBorder="1" applyAlignment="1">
      <alignment horizontal="center" vertical="center" wrapText="1"/>
    </xf>
    <xf numFmtId="0" fontId="3" fillId="4" borderId="3" xfId="3" applyFont="1" applyFill="1" applyBorder="1" applyAlignment="1">
      <alignment horizontal="center" vertical="center" wrapText="1"/>
    </xf>
    <xf numFmtId="0" fontId="6" fillId="4" borderId="3" xfId="3" applyFont="1" applyFill="1" applyBorder="1" applyAlignment="1">
      <alignment horizontal="center" vertical="center" wrapText="1"/>
    </xf>
    <xf numFmtId="0" fontId="6" fillId="4" borderId="19" xfId="3" applyFont="1" applyFill="1" applyBorder="1" applyAlignment="1">
      <alignment horizontal="center" vertical="center" wrapText="1"/>
    </xf>
    <xf numFmtId="0" fontId="1" fillId="0" borderId="0" xfId="4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9" fillId="4" borderId="18" xfId="8" applyFont="1" applyFill="1" applyBorder="1" applyAlignment="1">
      <alignment horizontal="center" vertical="center" wrapText="1"/>
    </xf>
    <xf numFmtId="0" fontId="9" fillId="4" borderId="3" xfId="8" applyFont="1" applyFill="1" applyBorder="1" applyAlignment="1">
      <alignment horizontal="center" vertical="center" wrapText="1"/>
    </xf>
    <xf numFmtId="0" fontId="9" fillId="4" borderId="19" xfId="8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9" fillId="4" borderId="3" xfId="3" applyFont="1" applyFill="1" applyBorder="1" applyAlignment="1">
      <alignment horizontal="center" vertical="center"/>
    </xf>
    <xf numFmtId="0" fontId="9" fillId="4" borderId="19" xfId="3" applyFont="1" applyFill="1" applyBorder="1" applyAlignment="1">
      <alignment horizontal="center" vertical="center"/>
    </xf>
    <xf numFmtId="0" fontId="24" fillId="18" borderId="0" xfId="0" applyFont="1" applyFill="1" applyAlignment="1">
      <alignment horizontal="center" vertical="center"/>
    </xf>
    <xf numFmtId="0" fontId="26" fillId="15" borderId="0" xfId="0" applyFont="1" applyFill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9" fillId="4" borderId="18" xfId="3" applyFont="1" applyFill="1" applyBorder="1" applyAlignment="1">
      <alignment horizontal="center" vertical="center" wrapText="1"/>
    </xf>
    <xf numFmtId="0" fontId="9" fillId="4" borderId="3" xfId="3" applyFont="1" applyFill="1" applyBorder="1" applyAlignment="1">
      <alignment horizontal="center" vertical="center" wrapText="1"/>
    </xf>
    <xf numFmtId="0" fontId="9" fillId="4" borderId="19" xfId="3" applyFont="1" applyFill="1" applyBorder="1" applyAlignment="1">
      <alignment horizontal="center" vertical="center" wrapText="1"/>
    </xf>
    <xf numFmtId="0" fontId="9" fillId="4" borderId="18" xfId="4" applyFont="1" applyFill="1" applyBorder="1" applyAlignment="1">
      <alignment horizontal="center" vertical="center" wrapText="1"/>
    </xf>
    <xf numFmtId="0" fontId="9" fillId="4" borderId="3" xfId="4" applyFont="1" applyFill="1" applyBorder="1" applyAlignment="1">
      <alignment horizontal="center" vertical="center" wrapText="1"/>
    </xf>
    <xf numFmtId="0" fontId="9" fillId="4" borderId="19" xfId="4" applyFont="1" applyFill="1" applyBorder="1" applyAlignment="1">
      <alignment horizontal="center" vertical="center" wrapText="1"/>
    </xf>
    <xf numFmtId="0" fontId="1" fillId="0" borderId="26" xfId="4" applyFont="1" applyFill="1" applyBorder="1" applyAlignment="1">
      <alignment horizontal="center" vertical="center" wrapText="1"/>
    </xf>
    <xf numFmtId="0" fontId="1" fillId="0" borderId="25" xfId="4" applyFont="1" applyFill="1" applyBorder="1" applyAlignment="1">
      <alignment horizontal="center" vertical="center" wrapText="1"/>
    </xf>
    <xf numFmtId="0" fontId="24" fillId="26" borderId="20" xfId="0" applyFont="1" applyFill="1" applyBorder="1" applyAlignment="1">
      <alignment horizontal="center" vertical="center"/>
    </xf>
    <xf numFmtId="0" fontId="24" fillId="26" borderId="21" xfId="0" applyFont="1" applyFill="1" applyBorder="1" applyAlignment="1">
      <alignment horizontal="center" vertical="center"/>
    </xf>
    <xf numFmtId="0" fontId="24" fillId="26" borderId="22" xfId="0" applyFont="1" applyFill="1" applyBorder="1" applyAlignment="1">
      <alignment horizontal="center" vertical="center"/>
    </xf>
    <xf numFmtId="0" fontId="23" fillId="21" borderId="9" xfId="0" applyFont="1" applyFill="1" applyBorder="1" applyAlignment="1">
      <alignment horizontal="center" vertical="center" wrapText="1"/>
    </xf>
    <xf numFmtId="0" fontId="23" fillId="17" borderId="48" xfId="0" applyFont="1" applyFill="1" applyBorder="1" applyAlignment="1">
      <alignment horizontal="center" vertical="center" wrapText="1"/>
    </xf>
    <xf numFmtId="0" fontId="23" fillId="17" borderId="3" xfId="0" applyFont="1" applyFill="1" applyBorder="1" applyAlignment="1">
      <alignment horizontal="center" vertical="center" wrapText="1"/>
    </xf>
    <xf numFmtId="0" fontId="23" fillId="17" borderId="53" xfId="0" applyFont="1" applyFill="1" applyBorder="1" applyAlignment="1">
      <alignment horizontal="center" vertical="center" wrapText="1"/>
    </xf>
    <xf numFmtId="0" fontId="23" fillId="18" borderId="9" xfId="0" applyFont="1" applyFill="1" applyBorder="1" applyAlignment="1">
      <alignment horizontal="center" vertical="center" wrapText="1"/>
    </xf>
    <xf numFmtId="0" fontId="23" fillId="18" borderId="48" xfId="0" applyFont="1" applyFill="1" applyBorder="1" applyAlignment="1">
      <alignment horizontal="center" vertical="center" wrapText="1"/>
    </xf>
    <xf numFmtId="0" fontId="23" fillId="25" borderId="5" xfId="0" applyFont="1" applyFill="1" applyBorder="1" applyAlignment="1">
      <alignment horizontal="center" vertical="center" wrapText="1"/>
    </xf>
    <xf numFmtId="0" fontId="23" fillId="25" borderId="6" xfId="0" applyFont="1" applyFill="1" applyBorder="1" applyAlignment="1">
      <alignment horizontal="center" vertical="center" wrapText="1"/>
    </xf>
    <xf numFmtId="0" fontId="24" fillId="26" borderId="26" xfId="0" applyFont="1" applyFill="1" applyBorder="1" applyAlignment="1">
      <alignment horizontal="center" vertical="center"/>
    </xf>
    <xf numFmtId="0" fontId="24" fillId="26" borderId="7" xfId="0" applyFont="1" applyFill="1" applyBorder="1" applyAlignment="1">
      <alignment horizontal="center" vertical="center"/>
    </xf>
    <xf numFmtId="0" fontId="24" fillId="26" borderId="25" xfId="0" applyFont="1" applyFill="1" applyBorder="1" applyAlignment="1">
      <alignment horizontal="center" vertical="center"/>
    </xf>
    <xf numFmtId="0" fontId="23" fillId="20" borderId="18" xfId="0" applyFont="1" applyFill="1" applyBorder="1" applyAlignment="1">
      <alignment horizontal="center" vertical="center" wrapText="1" readingOrder="2"/>
    </xf>
    <xf numFmtId="0" fontId="23" fillId="20" borderId="3" xfId="0" applyFont="1" applyFill="1" applyBorder="1" applyAlignment="1">
      <alignment horizontal="center" vertical="center" wrapText="1" readingOrder="2"/>
    </xf>
    <xf numFmtId="0" fontId="23" fillId="20" borderId="19" xfId="0" applyFont="1" applyFill="1" applyBorder="1" applyAlignment="1">
      <alignment horizontal="center" vertical="center" wrapText="1" readingOrder="2"/>
    </xf>
    <xf numFmtId="0" fontId="24" fillId="26" borderId="20" xfId="0" applyFont="1" applyFill="1" applyBorder="1" applyAlignment="1">
      <alignment horizontal="center" vertical="center" wrapText="1"/>
    </xf>
    <xf numFmtId="0" fontId="24" fillId="26" borderId="21" xfId="0" applyFont="1" applyFill="1" applyBorder="1" applyAlignment="1">
      <alignment horizontal="center" vertical="center" wrapText="1"/>
    </xf>
    <xf numFmtId="0" fontId="24" fillId="26" borderId="22" xfId="0" applyFont="1" applyFill="1" applyBorder="1" applyAlignment="1">
      <alignment horizontal="center" vertical="center" wrapText="1"/>
    </xf>
    <xf numFmtId="0" fontId="24" fillId="26" borderId="26" xfId="0" applyFont="1" applyFill="1" applyBorder="1" applyAlignment="1">
      <alignment horizontal="center" vertical="center" wrapText="1"/>
    </xf>
    <xf numFmtId="0" fontId="24" fillId="26" borderId="7" xfId="0" applyFont="1" applyFill="1" applyBorder="1" applyAlignment="1">
      <alignment horizontal="center" vertical="center" wrapText="1"/>
    </xf>
    <xf numFmtId="0" fontId="24" fillId="26" borderId="25" xfId="0" applyFont="1" applyFill="1" applyBorder="1" applyAlignment="1">
      <alignment horizontal="center" vertical="center" wrapText="1"/>
    </xf>
    <xf numFmtId="0" fontId="9" fillId="4" borderId="18" xfId="9" applyFont="1" applyFill="1" applyBorder="1" applyAlignment="1">
      <alignment horizontal="center" vertical="center" wrapText="1"/>
    </xf>
    <xf numFmtId="0" fontId="9" fillId="4" borderId="3" xfId="9" applyFont="1" applyFill="1" applyBorder="1" applyAlignment="1">
      <alignment horizontal="center" vertical="center" wrapText="1"/>
    </xf>
    <xf numFmtId="0" fontId="9" fillId="4" borderId="19" xfId="9" applyFont="1" applyFill="1" applyBorder="1" applyAlignment="1">
      <alignment horizontal="center" vertical="center" wrapText="1"/>
    </xf>
    <xf numFmtId="0" fontId="1" fillId="3" borderId="18" xfId="7" applyFont="1" applyFill="1" applyBorder="1" applyAlignment="1">
      <alignment horizontal="center" vertical="center"/>
    </xf>
    <xf numFmtId="0" fontId="1" fillId="3" borderId="3" xfId="7" applyFont="1" applyFill="1" applyBorder="1" applyAlignment="1">
      <alignment horizontal="center" vertical="center"/>
    </xf>
    <xf numFmtId="0" fontId="1" fillId="3" borderId="19" xfId="7" applyFont="1" applyFill="1" applyBorder="1" applyAlignment="1">
      <alignment horizontal="center" vertical="center"/>
    </xf>
    <xf numFmtId="0" fontId="1" fillId="2" borderId="18" xfId="7" applyFont="1" applyFill="1" applyBorder="1" applyAlignment="1">
      <alignment horizontal="center" vertical="center"/>
    </xf>
    <xf numFmtId="0" fontId="1" fillId="2" borderId="3" xfId="7" applyFont="1" applyFill="1" applyBorder="1" applyAlignment="1">
      <alignment horizontal="center" vertical="center"/>
    </xf>
    <xf numFmtId="0" fontId="1" fillId="2" borderId="19" xfId="7" applyFont="1" applyFill="1" applyBorder="1" applyAlignment="1">
      <alignment horizontal="center" vertical="center"/>
    </xf>
    <xf numFmtId="0" fontId="1" fillId="6" borderId="18" xfId="3" applyFont="1" applyFill="1" applyBorder="1" applyAlignment="1">
      <alignment horizontal="center" vertical="center"/>
    </xf>
    <xf numFmtId="0" fontId="1" fillId="6" borderId="3" xfId="3" applyFont="1" applyFill="1" applyBorder="1" applyAlignment="1">
      <alignment horizontal="center" vertical="center"/>
    </xf>
    <xf numFmtId="0" fontId="1" fillId="6" borderId="19" xfId="3" applyFont="1" applyFill="1" applyBorder="1" applyAlignment="1">
      <alignment horizontal="center" vertical="center"/>
    </xf>
    <xf numFmtId="0" fontId="1" fillId="7" borderId="18" xfId="3" applyFont="1" applyFill="1" applyBorder="1" applyAlignment="1">
      <alignment horizontal="center" vertical="center"/>
    </xf>
    <xf numFmtId="0" fontId="1" fillId="7" borderId="3" xfId="3" applyFont="1" applyFill="1" applyBorder="1" applyAlignment="1">
      <alignment horizontal="center" vertical="center"/>
    </xf>
    <xf numFmtId="0" fontId="1" fillId="7" borderId="19" xfId="3" applyFont="1" applyFill="1" applyBorder="1" applyAlignment="1">
      <alignment horizontal="center" vertical="center"/>
    </xf>
    <xf numFmtId="0" fontId="1" fillId="15" borderId="18" xfId="7" applyFont="1" applyFill="1" applyBorder="1" applyAlignment="1">
      <alignment horizontal="center" vertical="center"/>
    </xf>
    <xf numFmtId="0" fontId="1" fillId="15" borderId="3" xfId="7" applyFont="1" applyFill="1" applyBorder="1" applyAlignment="1">
      <alignment horizontal="center" vertical="center"/>
    </xf>
    <xf numFmtId="0" fontId="1" fillId="15" borderId="19" xfId="7" applyFont="1" applyFill="1" applyBorder="1" applyAlignment="1">
      <alignment horizontal="center" vertical="center"/>
    </xf>
    <xf numFmtId="0" fontId="27" fillId="20" borderId="54" xfId="0" applyFont="1" applyFill="1" applyBorder="1" applyAlignment="1">
      <alignment horizontal="center" vertical="center" wrapText="1"/>
    </xf>
    <xf numFmtId="0" fontId="27" fillId="20" borderId="55" xfId="0" applyFont="1" applyFill="1" applyBorder="1" applyAlignment="1">
      <alignment horizontal="center" vertical="center" wrapText="1"/>
    </xf>
    <xf numFmtId="0" fontId="0" fillId="20" borderId="55" xfId="0" applyFill="1" applyBorder="1" applyAlignment="1">
      <alignment wrapText="1"/>
    </xf>
    <xf numFmtId="0" fontId="0" fillId="20" borderId="56" xfId="0" applyFill="1" applyBorder="1" applyAlignment="1">
      <alignment wrapText="1"/>
    </xf>
    <xf numFmtId="0" fontId="0" fillId="0" borderId="57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58" xfId="0" applyBorder="1" applyAlignment="1">
      <alignment wrapText="1"/>
    </xf>
    <xf numFmtId="0" fontId="16" fillId="0" borderId="59" xfId="0" applyFont="1" applyFill="1" applyBorder="1" applyAlignment="1">
      <alignment vertical="center" wrapText="1"/>
    </xf>
    <xf numFmtId="0" fontId="16" fillId="0" borderId="19" xfId="0" applyFont="1" applyFill="1" applyBorder="1" applyAlignment="1">
      <alignment vertical="center" wrapText="1"/>
    </xf>
    <xf numFmtId="0" fontId="17" fillId="0" borderId="60" xfId="0" applyFont="1" applyFill="1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26" borderId="21" xfId="0" applyFill="1" applyBorder="1" applyAlignment="1">
      <alignment wrapText="1"/>
    </xf>
    <xf numFmtId="0" fontId="0" fillId="26" borderId="22" xfId="0" applyFill="1" applyBorder="1" applyAlignment="1">
      <alignment wrapText="1"/>
    </xf>
    <xf numFmtId="0" fontId="0" fillId="26" borderId="7" xfId="0" applyFill="1" applyBorder="1" applyAlignment="1">
      <alignment wrapText="1"/>
    </xf>
    <xf numFmtId="0" fontId="0" fillId="26" borderId="25" xfId="0" applyFill="1" applyBorder="1" applyAlignment="1">
      <alignment wrapText="1"/>
    </xf>
  </cellXfs>
  <cellStyles count="15">
    <cellStyle name="Comma 2" xfId="1"/>
    <cellStyle name="Comma 3" xfId="2"/>
    <cellStyle name="Normal" xfId="0" builtinId="0"/>
    <cellStyle name="Normal 2" xfId="3"/>
    <cellStyle name="Normal 3" xfId="4"/>
    <cellStyle name="Normal 4" xfId="5"/>
    <cellStyle name="Normal 4 2" xfId="6"/>
    <cellStyle name="Normal_טמפלט 3 - תקציב הוצאות העמסות וביצוע" xfId="7"/>
    <cellStyle name="Normal_טמפלט 3 - תקציב הוצאות העמסות וביצוע 2" xfId="8"/>
    <cellStyle name="Normal_טמפלט 3 - תקציב הוצאות העמסות וביצוע 2 2" xfId="9"/>
    <cellStyle name="Percent" xfId="10" builtinId="5"/>
    <cellStyle name="Percent 2" xfId="11"/>
    <cellStyle name="Percent 3" xfId="12"/>
    <cellStyle name="Percent 4" xfId="13"/>
    <cellStyle name="Percent 4 2" xfId="14"/>
  </cellStyles>
  <dxfs count="20"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lor theme="3" tint="0.39994506668294322"/>
      </font>
    </dxf>
    <dxf>
      <font>
        <b/>
        <i val="0"/>
        <color rgb="FFFF0000"/>
      </font>
    </dxf>
    <dxf>
      <font>
        <b/>
        <i val="0"/>
        <color theme="3" tint="0.39994506668294322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lor theme="3" tint="0.39994506668294322"/>
      </font>
    </dxf>
    <dxf>
      <font>
        <b/>
        <i val="0"/>
        <color rgb="FFFF0000"/>
      </font>
    </dxf>
    <dxf>
      <font>
        <b/>
        <i val="0"/>
        <color theme="3" tint="0.39994506668294322"/>
      </font>
    </dxf>
    <dxf>
      <font>
        <b/>
        <i val="0"/>
        <color rgb="FFFF0000"/>
      </font>
    </dxf>
    <dxf>
      <font>
        <b/>
        <i val="0"/>
        <color theme="3" tint="0.39994506668294322"/>
      </font>
    </dxf>
    <dxf>
      <font>
        <b/>
        <i val="0"/>
        <color rgb="FFFF0000"/>
      </font>
    </dxf>
    <dxf>
      <font>
        <b/>
        <i val="0"/>
        <color theme="3" tint="0.39994506668294322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12</xdr:col>
      <xdr:colOff>746760</xdr:colOff>
      <xdr:row>2</xdr:row>
      <xdr:rowOff>15240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817040" y="0"/>
          <a:ext cx="1432560" cy="73152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114300</xdr:colOff>
      <xdr:row>0</xdr:row>
      <xdr:rowOff>0</xdr:rowOff>
    </xdr:from>
    <xdr:to>
      <xdr:col>13</xdr:col>
      <xdr:colOff>815340</xdr:colOff>
      <xdr:row>4</xdr:row>
      <xdr:rowOff>30480</xdr:rowOff>
    </xdr:to>
    <xdr:pic>
      <xdr:nvPicPr>
        <xdr:cNvPr id="102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382200" y="0"/>
          <a:ext cx="1371600" cy="73152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266700</xdr:colOff>
      <xdr:row>0</xdr:row>
      <xdr:rowOff>15240</xdr:rowOff>
    </xdr:from>
    <xdr:to>
      <xdr:col>19</xdr:col>
      <xdr:colOff>7620</xdr:colOff>
      <xdr:row>2</xdr:row>
      <xdr:rowOff>182880</xdr:rowOff>
    </xdr:to>
    <xdr:pic>
      <xdr:nvPicPr>
        <xdr:cNvPr id="112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26980" y="15240"/>
          <a:ext cx="1394460" cy="73152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198120</xdr:colOff>
      <xdr:row>0</xdr:row>
      <xdr:rowOff>0</xdr:rowOff>
    </xdr:from>
    <xdr:to>
      <xdr:col>21</xdr:col>
      <xdr:colOff>914400</xdr:colOff>
      <xdr:row>4</xdr:row>
      <xdr:rowOff>91440</xdr:rowOff>
    </xdr:to>
    <xdr:pic>
      <xdr:nvPicPr>
        <xdr:cNvPr id="122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545780" y="0"/>
          <a:ext cx="1402080" cy="762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167640</xdr:colOff>
      <xdr:row>0</xdr:row>
      <xdr:rowOff>0</xdr:rowOff>
    </xdr:from>
    <xdr:to>
      <xdr:col>18</xdr:col>
      <xdr:colOff>883920</xdr:colOff>
      <xdr:row>4</xdr:row>
      <xdr:rowOff>30480</xdr:rowOff>
    </xdr:to>
    <xdr:pic>
      <xdr:nvPicPr>
        <xdr:cNvPr id="133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983680" y="0"/>
          <a:ext cx="1386840" cy="73152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312420</xdr:colOff>
      <xdr:row>0</xdr:row>
      <xdr:rowOff>0</xdr:rowOff>
    </xdr:from>
    <xdr:to>
      <xdr:col>9</xdr:col>
      <xdr:colOff>1043940</xdr:colOff>
      <xdr:row>2</xdr:row>
      <xdr:rowOff>68580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114720" y="0"/>
          <a:ext cx="1417320" cy="73152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144780</xdr:colOff>
      <xdr:row>0</xdr:row>
      <xdr:rowOff>0</xdr:rowOff>
    </xdr:from>
    <xdr:to>
      <xdr:col>9</xdr:col>
      <xdr:colOff>883920</xdr:colOff>
      <xdr:row>3</xdr:row>
      <xdr:rowOff>236220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729660" y="0"/>
          <a:ext cx="1424940" cy="7391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0</xdr:row>
      <xdr:rowOff>0</xdr:rowOff>
    </xdr:from>
    <xdr:to>
      <xdr:col>12</xdr:col>
      <xdr:colOff>15240</xdr:colOff>
      <xdr:row>4</xdr:row>
      <xdr:rowOff>99060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319960" y="0"/>
          <a:ext cx="1432560" cy="76962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175260</xdr:colOff>
      <xdr:row>0</xdr:row>
      <xdr:rowOff>99060</xdr:rowOff>
    </xdr:from>
    <xdr:to>
      <xdr:col>11</xdr:col>
      <xdr:colOff>899160</xdr:colOff>
      <xdr:row>2</xdr:row>
      <xdr:rowOff>213360</xdr:rowOff>
    </xdr:to>
    <xdr:pic>
      <xdr:nvPicPr>
        <xdr:cNvPr id="5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441880" y="99060"/>
          <a:ext cx="1409700" cy="723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182880</xdr:colOff>
      <xdr:row>0</xdr:row>
      <xdr:rowOff>38100</xdr:rowOff>
    </xdr:from>
    <xdr:to>
      <xdr:col>12</xdr:col>
      <xdr:colOff>0</xdr:colOff>
      <xdr:row>4</xdr:row>
      <xdr:rowOff>106680</xdr:rowOff>
    </xdr:to>
    <xdr:pic>
      <xdr:nvPicPr>
        <xdr:cNvPr id="6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335200" y="38100"/>
          <a:ext cx="1417320" cy="7391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213360</xdr:colOff>
      <xdr:row>0</xdr:row>
      <xdr:rowOff>0</xdr:rowOff>
    </xdr:from>
    <xdr:to>
      <xdr:col>19</xdr:col>
      <xdr:colOff>952500</xdr:colOff>
      <xdr:row>3</xdr:row>
      <xdr:rowOff>15240</xdr:rowOff>
    </xdr:to>
    <xdr:pic>
      <xdr:nvPicPr>
        <xdr:cNvPr id="7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886900" y="0"/>
          <a:ext cx="1424940" cy="723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632460</xdr:colOff>
      <xdr:row>0</xdr:row>
      <xdr:rowOff>0</xdr:rowOff>
    </xdr:from>
    <xdr:to>
      <xdr:col>16</xdr:col>
      <xdr:colOff>678180</xdr:colOff>
      <xdr:row>2</xdr:row>
      <xdr:rowOff>68580</xdr:rowOff>
    </xdr:to>
    <xdr:pic>
      <xdr:nvPicPr>
        <xdr:cNvPr id="81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020500" y="0"/>
          <a:ext cx="1417320" cy="723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655320</xdr:colOff>
      <xdr:row>0</xdr:row>
      <xdr:rowOff>0</xdr:rowOff>
    </xdr:from>
    <xdr:to>
      <xdr:col>17</xdr:col>
      <xdr:colOff>0</xdr:colOff>
      <xdr:row>4</xdr:row>
      <xdr:rowOff>30480</xdr:rowOff>
    </xdr:to>
    <xdr:pic>
      <xdr:nvPicPr>
        <xdr:cNvPr id="92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0" y="0"/>
          <a:ext cx="1402080" cy="73152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liya\My%20Documents\Advanced%20Resources%2025-11-2010\&#1500;&#1511;&#1493;&#1495;&#1493;&#1514;%20&#1502;&#1497;&#1494;&#1501;%20&#1506;&#1502;&#1493;&#1514;&#1493;&#1514;\&#1508;&#1497;&#1514;&#1493;&#1495;%20&#1497;&#1491;&#1506;%20&#1502;&#1491;&#1512;&#1497;&#1498;%20&#1502;&#1504;&#1499;&#1500;%20&#1489;&#1497;&#1495;&#1491;%20&#1506;&#1501;%20&#1513;&#1497;&#1514;&#1493;&#1508;&#1497;&#1501;%20-%20&#1488;&#1493;&#1512;&#1496;&#1500;%20&#1493;&#1502;&#1497;&#1512;&#1497;\&#1502;&#1508;&#1492;%20&#1499;&#1500;&#1499;&#1500;&#1497;&#1514;%20&#1513;&#1500;%20&#1506;&#1502;&#1493;&#1514;&#1492;%20&#1492;&#1513;&#1502;&#1497;&#1501;%20&#1492;&#1501;%20&#1492;&#1490;&#1489;&#1493;&#1500;%20&#1513;&#1500;&#1493;&#1513;%20&#1514;&#1493;&#1499;&#1504;&#1497;&#1493;&#1514;%20&#1500;&#1502;&#1491;&#1512;&#1497;&#1498;%20&#1500;&#1502;&#1504;&#1499;&#15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liya\Local%20Settings\Temporary%20Internet%20Files\Content.Outlook\UKDDKMXX\&#1514;&#1511;&#1510;&#1497;&#1489;%20&#1502;&#1493;&#1500;%20&#1489;&#1497;&#1510;&#1493;&#1506;%20&#1491;&#1493;&#1495;%20&#1504;&#1497;&#1492;&#1493;&#1500;&#149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liya\My%20Documents\Advanced%20Resources%2025-11-2010\&#1500;&#1511;&#1493;&#1495;&#1493;&#1514;%20&#1502;&#1497;&#1494;&#1501;%20&#1506;&#1502;&#1493;&#1514;&#1493;&#1514;\&#1488;&#1488;%20&#1502;&#1491;&#1512;&#1497;&#1498;%20&#1502;&#1504;&#1499;&#1500;%20&#1489;&#1497;&#1495;&#1491;%20&#1506;&#1501;%20&#1513;&#1497;&#1514;&#1493;&#1508;&#1497;&#1501;%20-%20&#1488;&#1493;&#1512;&#1496;&#1500;%20&#1493;&#1502;&#1497;&#1512;&#1497;\&#1490;&#1512;&#1505;&#1488;&#1493;&#1514;%20&#1511;&#1493;&#1491;&#1502;&#1493;&#1514;\&#1499;&#1500;&#1500;&#1497;%20&#1500;&#1488;%20&#1500;&#1513;&#1497;&#1502;&#1493;&#1513;\&#1491;&#1493;&#1495;&#1493;&#1514;%20&#1502;&#1504;&#1499;&#15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מבנה ההוצאות לשונית בסיסית"/>
      <sheetName val="מבנה ההכנסות לשונית בסיסית"/>
      <sheetName val="מפה כלכלית של העמותה"/>
    </sheetNames>
    <sheetDataSet>
      <sheetData sheetId="0">
        <row r="5">
          <cell r="G5" t="str">
            <v>הנהלה וכלליות</v>
          </cell>
          <cell r="H5" t="str">
            <v>גיוס כספים</v>
          </cell>
          <cell r="J5" t="str">
            <v>סך הכל</v>
          </cell>
        </row>
      </sheetData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מבנה ההוצאות לשונית בסיסית"/>
      <sheetName val="מעקב תקציב הוצאות מול ביצוע"/>
      <sheetName val="סיכום פעילות הוצאות+העמסות"/>
      <sheetName val="מבנה ההכנסות לשונית בסיסית"/>
    </sheetNames>
    <sheetDataSet>
      <sheetData sheetId="0" refreshError="1">
        <row r="4">
          <cell r="C4" t="str">
            <v>סעיף</v>
          </cell>
        </row>
        <row r="5">
          <cell r="C5" t="str">
            <v>שכר למנחים (כולל רכב ופלפון)</v>
          </cell>
        </row>
        <row r="6">
          <cell r="C6" t="str">
            <v>שכר לרכזים (כולל רכב ופלפון)</v>
          </cell>
        </row>
        <row r="7">
          <cell r="C7" t="str">
            <v>שכר ליועצים (כולל רכב ופלפון)</v>
          </cell>
        </row>
        <row r="8">
          <cell r="C8" t="str">
            <v>חומרים לפעילות</v>
          </cell>
        </row>
        <row r="9">
          <cell r="C9" t="str">
            <v>שכירות מבנה הפעילות (כולל נקיון ואחזקה שוטפת)</v>
          </cell>
        </row>
        <row r="10">
          <cell r="C10" t="str">
            <v>שמירה וביטוח</v>
          </cell>
        </row>
        <row r="11">
          <cell r="C11" t="str">
            <v>חשמל ומים לפעילות</v>
          </cell>
        </row>
        <row r="12">
          <cell r="C12" t="str">
            <v>ציוד ומחשבים לפעילות</v>
          </cell>
        </row>
        <row r="13">
          <cell r="C13" t="str">
            <v>הוצאות פיתוח הקמה ותשתיות</v>
          </cell>
        </row>
        <row r="16">
          <cell r="C16" t="str">
            <v>שכר למנחים (כולל רכב ופלפון)</v>
          </cell>
        </row>
        <row r="17">
          <cell r="C17" t="str">
            <v>שכר לרכזים (כולל רכב ופלפון)</v>
          </cell>
        </row>
        <row r="18">
          <cell r="C18" t="str">
            <v>שכר ליועצים (כולל רכב ופלפון)</v>
          </cell>
        </row>
        <row r="19">
          <cell r="C19" t="str">
            <v>חומרים לפעילות</v>
          </cell>
        </row>
        <row r="20">
          <cell r="C20" t="str">
            <v>שכירות מבנה הפעילות (כולל נקיון ואחזקה שוטפת)</v>
          </cell>
        </row>
        <row r="21">
          <cell r="C21" t="str">
            <v>שמירה וביטוח</v>
          </cell>
        </row>
        <row r="22">
          <cell r="C22" t="str">
            <v>חשמל ומים לפעילות</v>
          </cell>
        </row>
        <row r="23">
          <cell r="C23" t="str">
            <v>ציוד ומחשבים לפעילות</v>
          </cell>
        </row>
        <row r="24">
          <cell r="C24" t="str">
            <v>הוצאות פיתוח הקמה ותשתיות</v>
          </cell>
        </row>
        <row r="27">
          <cell r="C27" t="str">
            <v>שכר למנחים (כולל רכב ופלפון)</v>
          </cell>
        </row>
        <row r="28">
          <cell r="C28" t="str">
            <v>שכר לרכזים (כולל רכב ופלפון)</v>
          </cell>
        </row>
        <row r="29">
          <cell r="C29" t="str">
            <v>שכר ליועצים (כולל רכב ופלפון)</v>
          </cell>
        </row>
        <row r="30">
          <cell r="C30" t="str">
            <v>חומרים לפעילות</v>
          </cell>
        </row>
        <row r="31">
          <cell r="C31" t="str">
            <v>שכירות מבנה הפעילות (כולל נקיון ואחזקה שוטפת)</v>
          </cell>
        </row>
        <row r="32">
          <cell r="C32" t="str">
            <v>שמירה וביטוח</v>
          </cell>
        </row>
        <row r="33">
          <cell r="C33" t="str">
            <v>חשמל ומים לפעילות</v>
          </cell>
        </row>
        <row r="34">
          <cell r="C34" t="str">
            <v>ציוד ומחשבים לפעילות</v>
          </cell>
        </row>
        <row r="35">
          <cell r="C35" t="str">
            <v>הוצאות פיתוח הקמה ותשתיות</v>
          </cell>
        </row>
        <row r="38">
          <cell r="C38" t="str">
            <v>שכר למנחים (כולל רכב ופלפון)</v>
          </cell>
        </row>
        <row r="39">
          <cell r="C39" t="str">
            <v>שכר לרכזים (כולל רכב ופלפון)</v>
          </cell>
        </row>
        <row r="40">
          <cell r="C40" t="str">
            <v>שכר ליועצים (כולל רכב ופלפון)</v>
          </cell>
        </row>
        <row r="41">
          <cell r="C41" t="str">
            <v>חומרים לפעילות</v>
          </cell>
        </row>
        <row r="42">
          <cell r="C42" t="str">
            <v>שכירות מבנה הפעילות (כולל נקיון ואחזקה שוטפת)</v>
          </cell>
        </row>
        <row r="43">
          <cell r="C43" t="str">
            <v>שמירה וביטוח</v>
          </cell>
        </row>
        <row r="44">
          <cell r="C44" t="str">
            <v>חשמל ומים לפעילות</v>
          </cell>
        </row>
        <row r="45">
          <cell r="C45" t="str">
            <v>ציוד ומחשבים לפעילות</v>
          </cell>
        </row>
        <row r="46">
          <cell r="C46" t="str">
            <v>הוצאות פיתוח הקמה ותשתיות</v>
          </cell>
        </row>
        <row r="49">
          <cell r="C49" t="str">
            <v>שכר למנחים (כולל רכב ופלפון)</v>
          </cell>
        </row>
        <row r="50">
          <cell r="C50" t="str">
            <v>שכר לרכזים (כולל רכב ופלפון)</v>
          </cell>
        </row>
        <row r="51">
          <cell r="C51" t="str">
            <v>שכר ליועצים (כולל רכב ופלפון)</v>
          </cell>
        </row>
        <row r="52">
          <cell r="C52" t="str">
            <v>חומרים לפעילות</v>
          </cell>
        </row>
        <row r="53">
          <cell r="C53" t="str">
            <v>שכירות מבנה הפעילות (כולל נקיון ואחזקה שוטפת)</v>
          </cell>
        </row>
        <row r="54">
          <cell r="C54" t="str">
            <v>שמירה וביטוח</v>
          </cell>
        </row>
        <row r="55">
          <cell r="C55" t="str">
            <v>חשמל ומים לפעילות</v>
          </cell>
        </row>
        <row r="56">
          <cell r="C56" t="str">
            <v>ציוד ומחשבים לפעילות</v>
          </cell>
        </row>
        <row r="57">
          <cell r="C57" t="str">
            <v>הוצאות פיתוח הקמה ותשתיות</v>
          </cell>
        </row>
        <row r="60">
          <cell r="C60" t="str">
            <v>סך הכל הוצאות לפעילות</v>
          </cell>
        </row>
        <row r="63">
          <cell r="C63" t="str">
            <v>שכר מנכ"ל</v>
          </cell>
        </row>
        <row r="64">
          <cell r="C64" t="str">
            <v>שכר מנהל כספים</v>
          </cell>
        </row>
        <row r="65">
          <cell r="C65" t="str">
            <v>שכר מזכירה</v>
          </cell>
        </row>
        <row r="66">
          <cell r="C66" t="str">
            <v>שכירות וארנונה משרדים</v>
          </cell>
        </row>
        <row r="67">
          <cell r="C67" t="str">
            <v>חשמל מים משרדים</v>
          </cell>
        </row>
        <row r="68">
          <cell r="C68" t="str">
            <v>טלפונים</v>
          </cell>
        </row>
        <row r="69">
          <cell r="C69" t="str">
            <v>אתר אינטרנט ותקשורת</v>
          </cell>
        </row>
        <row r="70">
          <cell r="C70" t="str">
            <v>נסיעות וחניות</v>
          </cell>
        </row>
        <row r="71">
          <cell r="C71" t="str">
            <v>כיבודים אירוח</v>
          </cell>
        </row>
        <row r="72">
          <cell r="C72" t="str">
            <v>דפוס והוצאה לאור</v>
          </cell>
        </row>
        <row r="73">
          <cell r="C73" t="str">
            <v>פרסום ושיווק</v>
          </cell>
        </row>
        <row r="74">
          <cell r="C74" t="str">
            <v>יעוץ משפטי ועורך דין</v>
          </cell>
        </row>
        <row r="75">
          <cell r="C75" t="str">
            <v>יעוץ רואה חשבון</v>
          </cell>
        </row>
        <row r="76">
          <cell r="C76" t="str">
            <v>הנהלת חשבונות</v>
          </cell>
        </row>
        <row r="77">
          <cell r="C77" t="str">
            <v>סך הכל הוצאות הנהלה וכלליות</v>
          </cell>
        </row>
        <row r="80">
          <cell r="C80" t="str">
            <v>משרד יחסי ציבור</v>
          </cell>
        </row>
        <row r="81">
          <cell r="C81" t="str">
            <v>יועץ גיוס ממשרדי ממשלה</v>
          </cell>
        </row>
        <row r="82">
          <cell r="C82" t="str">
            <v>מגייס כספים א'</v>
          </cell>
        </row>
        <row r="83">
          <cell r="C83" t="str">
            <v>מגייס כספים ב'</v>
          </cell>
        </row>
        <row r="84">
          <cell r="C84" t="str">
            <v>סך הכל הוצאות גיוס כספים</v>
          </cell>
        </row>
        <row r="87">
          <cell r="C87" t="str">
            <v>פתיחת העמותה רישום</v>
          </cell>
        </row>
        <row r="88">
          <cell r="C88" t="str">
            <v>יעוץ משפטי / חשבונאי / כלכלי</v>
          </cell>
        </row>
        <row r="89">
          <cell r="C89" t="str">
            <v>מערכות מחשבים ורשת למשרדי העמותה</v>
          </cell>
        </row>
        <row r="90">
          <cell r="C90" t="str">
            <v>תוכנות לניהול העמותה</v>
          </cell>
        </row>
        <row r="91">
          <cell r="C91" t="str">
            <v>סך הכל הוצאות הקמה ותשתיות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דוח מנכ&quot;ל 1 תקציב מול ביצוע"/>
      <sheetName val="תקציב לפי מטרות ותעדוף"/>
      <sheetName val="דוח מנכל 2 תזרים לפי תוכניות"/>
      <sheetName val="דוח מנכל 2 תזרים לפי הוצאות"/>
      <sheetName val="דוח מנכ&quot;ל 3 ניהולי"/>
      <sheetName val="מעקב תקציב הוצאות מול ביצוע"/>
      <sheetName val="סיכום ההוצאות + העמסות הנהלה וכ"/>
      <sheetName val="דוח ניהולי"/>
      <sheetName val="מבנה ההוצאות לשונית בסיסית"/>
      <sheetName val="מבנה ההכנסות לשונית בסיסית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C4" t="str">
            <v>סעיף</v>
          </cell>
        </row>
        <row r="5">
          <cell r="C5" t="str">
            <v>שכר למנחים (כולל רכב ופלפון)</v>
          </cell>
        </row>
        <row r="6">
          <cell r="C6" t="str">
            <v>שכר לרכזים (כולל רכב ופלפון)</v>
          </cell>
        </row>
        <row r="7">
          <cell r="C7" t="str">
            <v>שכר ליועצים (כולל רכב ופלפון)</v>
          </cell>
        </row>
        <row r="8">
          <cell r="C8" t="str">
            <v>חומרים לפעילות</v>
          </cell>
        </row>
        <row r="9">
          <cell r="C9" t="str">
            <v>שכירות מבנה הפעילות (כולל נקיון ואחזקה שוטפת)</v>
          </cell>
        </row>
        <row r="10">
          <cell r="C10" t="str">
            <v>שמירה וביטוח</v>
          </cell>
        </row>
        <row r="11">
          <cell r="C11" t="str">
            <v>חשמל ומים לפעילות</v>
          </cell>
        </row>
        <row r="12">
          <cell r="C12" t="str">
            <v>ציוד ומחשבים לפעילות</v>
          </cell>
        </row>
        <row r="13">
          <cell r="C13" t="str">
            <v>הוצאות פיתוח הקמה ותשתיות</v>
          </cell>
        </row>
        <row r="16">
          <cell r="C16" t="str">
            <v>שכר למנחים (כולל רכב ופלפון)</v>
          </cell>
        </row>
        <row r="17">
          <cell r="C17" t="str">
            <v>שכר לרכזים (כולל רכב ופלפון)</v>
          </cell>
        </row>
        <row r="18">
          <cell r="C18" t="str">
            <v>שכר ליועצים (כולל רכב ופלפון)</v>
          </cell>
        </row>
        <row r="19">
          <cell r="C19" t="str">
            <v>חומרים לפעילות</v>
          </cell>
        </row>
        <row r="20">
          <cell r="C20" t="str">
            <v>שכירות מבנה הפעילות (כולל נקיון ואחזקה שוטפת)</v>
          </cell>
        </row>
        <row r="21">
          <cell r="C21" t="str">
            <v>שמירה וביטוח</v>
          </cell>
        </row>
        <row r="22">
          <cell r="C22" t="str">
            <v>חשמל ומים לפעילות</v>
          </cell>
        </row>
        <row r="23">
          <cell r="C23" t="str">
            <v>ציוד ומחשבים לפעילות</v>
          </cell>
        </row>
        <row r="24">
          <cell r="C24" t="str">
            <v>הוצאות פיתוח הקמה ותשתיות</v>
          </cell>
        </row>
        <row r="27">
          <cell r="C27" t="str">
            <v>שכר למנחים (כולל רכב ופלפון)</v>
          </cell>
        </row>
        <row r="28">
          <cell r="C28" t="str">
            <v>שכר לרכזים (כולל רכב ופלפון)</v>
          </cell>
        </row>
        <row r="29">
          <cell r="C29" t="str">
            <v>שכר ליועצים (כולל רכב ופלפון)</v>
          </cell>
        </row>
        <row r="30">
          <cell r="C30" t="str">
            <v>חומרים לפעילות</v>
          </cell>
        </row>
        <row r="31">
          <cell r="C31" t="str">
            <v>שכירות מבנה הפעילות (כולל נקיון ואחזקה שוטפת)</v>
          </cell>
        </row>
        <row r="32">
          <cell r="C32" t="str">
            <v>שמירה וביטוח</v>
          </cell>
        </row>
        <row r="33">
          <cell r="C33" t="str">
            <v>חשמל ומים לפעילות</v>
          </cell>
        </row>
        <row r="34">
          <cell r="C34" t="str">
            <v>ציוד ומחשבים לפעילות</v>
          </cell>
        </row>
        <row r="35">
          <cell r="C35" t="str">
            <v>הוצאות פיתוח הקמה ותשתיות</v>
          </cell>
        </row>
        <row r="38">
          <cell r="C38" t="str">
            <v>שכר למנחים (כולל רכב ופלפון)</v>
          </cell>
        </row>
        <row r="39">
          <cell r="C39" t="str">
            <v>שכר לרכזים (כולל רכב ופלפון)</v>
          </cell>
        </row>
        <row r="40">
          <cell r="C40" t="str">
            <v>שכר ליועצים (כולל רכב ופלפון)</v>
          </cell>
        </row>
        <row r="41">
          <cell r="C41" t="str">
            <v>חומרים לפעילות</v>
          </cell>
        </row>
        <row r="42">
          <cell r="C42" t="str">
            <v>שכירות מבנה הפעילות (כולל נקיון ואחזקה שוטפת)</v>
          </cell>
        </row>
        <row r="43">
          <cell r="C43" t="str">
            <v>שמירה וביטוח</v>
          </cell>
        </row>
        <row r="44">
          <cell r="C44" t="str">
            <v>חשמל ומים לפעילות</v>
          </cell>
        </row>
        <row r="45">
          <cell r="C45" t="str">
            <v>ציוד ומחשבים לפעילות</v>
          </cell>
        </row>
        <row r="46">
          <cell r="C46" t="str">
            <v>הוצאות פיתוח הקמה ותשתיות</v>
          </cell>
        </row>
        <row r="49">
          <cell r="C49" t="str">
            <v>שכר למנחים (כולל רכב ופלפון)</v>
          </cell>
        </row>
        <row r="50">
          <cell r="C50" t="str">
            <v>שכר לרכזים (כולל רכב ופלפון)</v>
          </cell>
        </row>
        <row r="51">
          <cell r="C51" t="str">
            <v>שכר ליועצים (כולל רכב ופלפון)</v>
          </cell>
        </row>
        <row r="52">
          <cell r="C52" t="str">
            <v>חומרים לפעילות</v>
          </cell>
        </row>
        <row r="53">
          <cell r="C53" t="str">
            <v>שכירות מבנה הפעילות (כולל נקיון ואחזקה שוטפת)</v>
          </cell>
        </row>
        <row r="54">
          <cell r="C54" t="str">
            <v>שמירה וביטוח</v>
          </cell>
        </row>
        <row r="55">
          <cell r="C55" t="str">
            <v>חשמל ומים לפעילות</v>
          </cell>
        </row>
        <row r="56">
          <cell r="C56" t="str">
            <v>ציוד ומחשבים לפעילות</v>
          </cell>
        </row>
        <row r="57">
          <cell r="C57" t="str">
            <v>הוצאות פיתוח הקמה ותשתיות</v>
          </cell>
        </row>
        <row r="63">
          <cell r="C63" t="str">
            <v>שכר מנכ"ל</v>
          </cell>
        </row>
        <row r="64">
          <cell r="C64" t="str">
            <v>שכר מנהל כספים</v>
          </cell>
        </row>
        <row r="65">
          <cell r="C65" t="str">
            <v>שכר מזכירה</v>
          </cell>
        </row>
        <row r="66">
          <cell r="C66" t="str">
            <v>שכירות וארנונה משרדים</v>
          </cell>
        </row>
        <row r="67">
          <cell r="C67" t="str">
            <v>חשמל מים משרדים</v>
          </cell>
        </row>
        <row r="68">
          <cell r="C68" t="str">
            <v>טלפונים</v>
          </cell>
        </row>
        <row r="69">
          <cell r="C69" t="str">
            <v>אתר אינטרנט ותקשורת</v>
          </cell>
        </row>
        <row r="70">
          <cell r="C70" t="str">
            <v>נסיעות וחניות</v>
          </cell>
        </row>
        <row r="71">
          <cell r="C71" t="str">
            <v>כיבודים אירוח</v>
          </cell>
        </row>
        <row r="72">
          <cell r="C72" t="str">
            <v>דפוס והוצאה לאור</v>
          </cell>
        </row>
        <row r="73">
          <cell r="C73" t="str">
            <v>פרסום ושיווק</v>
          </cell>
        </row>
        <row r="74">
          <cell r="C74" t="str">
            <v>יעוץ משפטי ועורך דין</v>
          </cell>
        </row>
        <row r="75">
          <cell r="C75" t="str">
            <v>יעוץ רואה חשבון</v>
          </cell>
        </row>
        <row r="76">
          <cell r="C76" t="str">
            <v>הנהלת חשבונות</v>
          </cell>
        </row>
        <row r="77">
          <cell r="C77" t="str">
            <v>סך הכל הוצאות הנהלה וכלליות</v>
          </cell>
        </row>
        <row r="80">
          <cell r="C80" t="str">
            <v>משרד יחסי ציבור</v>
          </cell>
        </row>
        <row r="81">
          <cell r="C81" t="str">
            <v>יועץ גיוס ממשרדי ממשלה</v>
          </cell>
        </row>
        <row r="82">
          <cell r="C82" t="str">
            <v>מגייס כספים א'</v>
          </cell>
        </row>
        <row r="83">
          <cell r="C83" t="str">
            <v>מגייס כספים ב'</v>
          </cell>
        </row>
        <row r="84">
          <cell r="C84" t="str">
            <v>סך הכל הוצאות גיוס כספים</v>
          </cell>
        </row>
        <row r="87">
          <cell r="C87" t="str">
            <v>פתיחת העמותה רישום</v>
          </cell>
        </row>
        <row r="88">
          <cell r="C88" t="str">
            <v>יעוץ משפטי / חשבונאי / כלכלי</v>
          </cell>
        </row>
        <row r="89">
          <cell r="C89" t="str">
            <v>מערכות מחשבים ורשת למשרדי העמותה</v>
          </cell>
        </row>
        <row r="90">
          <cell r="C90" t="str">
            <v>תוכנות לניהול העמותה</v>
          </cell>
        </row>
        <row r="91">
          <cell r="C91" t="str">
            <v>סך הכל הוצאות הקמה ותשתיות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63"/>
  <sheetViews>
    <sheetView showGridLines="0" rightToLeft="1" view="pageBreakPreview" zoomScale="80" zoomScaleNormal="80" zoomScaleSheetLayoutView="80" workbookViewId="0">
      <selection activeCell="L3" sqref="L3:M3"/>
    </sheetView>
  </sheetViews>
  <sheetFormatPr defaultColWidth="9" defaultRowHeight="13.2" x14ac:dyDescent="0.25"/>
  <cols>
    <col min="1" max="1" width="9.5" style="5" customWidth="1"/>
    <col min="2" max="2" width="24.3984375" style="5" bestFit="1" customWidth="1"/>
    <col min="3" max="3" width="10.5" style="5" customWidth="1"/>
    <col min="4" max="4" width="9.69921875" style="5" customWidth="1"/>
    <col min="5" max="5" width="9.5" style="5" customWidth="1"/>
    <col min="6" max="7" width="9.09765625" style="5" customWidth="1"/>
    <col min="8" max="8" width="8.59765625" style="5" customWidth="1"/>
    <col min="9" max="10" width="8.3984375" style="5" customWidth="1"/>
    <col min="11" max="11" width="7.5" style="5" customWidth="1"/>
    <col min="12" max="12" width="9" style="5"/>
    <col min="13" max="13" width="12" style="5" customWidth="1"/>
    <col min="14" max="16384" width="9" style="5"/>
  </cols>
  <sheetData>
    <row r="1" spans="2:16" ht="28.5" customHeight="1" x14ac:dyDescent="0.25"/>
    <row r="2" spans="2:16" ht="28.5" customHeight="1" x14ac:dyDescent="0.25"/>
    <row r="3" spans="2:16" ht="28.5" customHeight="1" x14ac:dyDescent="0.25">
      <c r="L3" s="516" t="s">
        <v>321</v>
      </c>
      <c r="M3" s="517"/>
    </row>
    <row r="4" spans="2:16" ht="28.5" customHeight="1" thickBot="1" x14ac:dyDescent="0.3">
      <c r="L4" s="462"/>
      <c r="M4" s="463"/>
    </row>
    <row r="5" spans="2:16" ht="72.75" customHeight="1" thickBot="1" x14ac:dyDescent="0.3">
      <c r="B5" s="512" t="s">
        <v>285</v>
      </c>
      <c r="C5" s="513"/>
      <c r="D5" s="514"/>
      <c r="E5" s="514"/>
      <c r="F5" s="514"/>
      <c r="G5" s="514"/>
      <c r="H5" s="514"/>
      <c r="I5" s="514"/>
      <c r="J5" s="514"/>
      <c r="K5" s="515"/>
    </row>
    <row r="6" spans="2:16" ht="54.75" customHeight="1" thickBot="1" x14ac:dyDescent="0.3">
      <c r="B6" s="6" t="s">
        <v>2</v>
      </c>
      <c r="C6" s="7" t="s">
        <v>206</v>
      </c>
      <c r="D6" s="7" t="s">
        <v>207</v>
      </c>
      <c r="E6" s="8" t="s">
        <v>208</v>
      </c>
      <c r="F6" s="7" t="s">
        <v>209</v>
      </c>
      <c r="G6" s="7" t="s">
        <v>210</v>
      </c>
      <c r="H6" s="7" t="str">
        <f>'[1]מבנה ההוצאות לשונית בסיסית'!G5</f>
        <v>הנהלה וכלליות</v>
      </c>
      <c r="I6" s="8" t="str">
        <f>'[1]מבנה ההוצאות לשונית בסיסית'!H5</f>
        <v>גיוס כספים</v>
      </c>
      <c r="J6" s="7" t="s">
        <v>32</v>
      </c>
      <c r="K6" s="7" t="str">
        <f>'[1]מבנה ההוצאות לשונית בסיסית'!J5</f>
        <v>סך הכל</v>
      </c>
      <c r="N6" s="215"/>
      <c r="O6" s="70"/>
      <c r="P6" s="264"/>
    </row>
    <row r="7" spans="2:16" ht="15.75" customHeight="1" x14ac:dyDescent="0.25">
      <c r="B7" s="9" t="s">
        <v>248</v>
      </c>
      <c r="C7" s="9"/>
      <c r="D7" s="9"/>
      <c r="E7" s="9"/>
      <c r="F7" s="11"/>
      <c r="G7" s="9"/>
      <c r="H7" s="9"/>
      <c r="I7" s="9"/>
      <c r="J7" s="10"/>
      <c r="K7" s="282">
        <f>SUM(C7:J7)</f>
        <v>0</v>
      </c>
      <c r="M7" s="35"/>
      <c r="N7" s="215"/>
      <c r="O7" s="70"/>
      <c r="P7" s="264"/>
    </row>
    <row r="8" spans="2:16" ht="15.75" customHeight="1" x14ac:dyDescent="0.25">
      <c r="B8" s="262" t="s">
        <v>66</v>
      </c>
      <c r="C8" s="12"/>
      <c r="D8" s="9"/>
      <c r="E8" s="9"/>
      <c r="F8" s="9"/>
      <c r="G8" s="9"/>
      <c r="H8" s="9"/>
      <c r="I8" s="9"/>
      <c r="J8" s="10"/>
      <c r="K8" s="282">
        <f>SUM(C8:J8)</f>
        <v>0</v>
      </c>
      <c r="M8" s="35"/>
      <c r="N8" s="215"/>
      <c r="O8" s="70"/>
      <c r="P8" s="264"/>
    </row>
    <row r="9" spans="2:16" ht="16.5" customHeight="1" x14ac:dyDescent="0.25">
      <c r="B9" s="262" t="s">
        <v>240</v>
      </c>
      <c r="C9" s="12"/>
      <c r="D9" s="9"/>
      <c r="E9" s="9"/>
      <c r="F9" s="9"/>
      <c r="G9" s="9"/>
      <c r="H9" s="9"/>
      <c r="I9" s="9"/>
      <c r="J9" s="10"/>
      <c r="K9" s="282">
        <f>SUM(C9:J9)</f>
        <v>0</v>
      </c>
      <c r="M9" s="35"/>
      <c r="N9" s="215"/>
      <c r="O9" s="70"/>
      <c r="P9" s="264"/>
    </row>
    <row r="10" spans="2:16" ht="15.75" customHeight="1" thickBot="1" x14ac:dyDescent="0.3">
      <c r="B10" s="263" t="s">
        <v>67</v>
      </c>
      <c r="C10" s="13"/>
      <c r="D10" s="15"/>
      <c r="E10" s="15"/>
      <c r="F10" s="15"/>
      <c r="G10" s="15"/>
      <c r="H10" s="15"/>
      <c r="I10" s="15"/>
      <c r="J10" s="14"/>
      <c r="K10" s="282">
        <f>SUM(C10:J10)</f>
        <v>0</v>
      </c>
      <c r="M10" s="35"/>
      <c r="N10" s="215"/>
      <c r="O10" s="70"/>
      <c r="P10" s="264"/>
    </row>
    <row r="11" spans="2:16" ht="16.5" customHeight="1" thickBot="1" x14ac:dyDescent="0.3">
      <c r="B11" s="16" t="s">
        <v>34</v>
      </c>
      <c r="C11" s="267">
        <f>SUM(C7:C10)</f>
        <v>0</v>
      </c>
      <c r="D11" s="267">
        <f t="shared" ref="D11:J11" si="0">SUM(D7:D10)</f>
        <v>0</v>
      </c>
      <c r="E11" s="267">
        <f t="shared" si="0"/>
        <v>0</v>
      </c>
      <c r="F11" s="267">
        <f t="shared" si="0"/>
        <v>0</v>
      </c>
      <c r="G11" s="267">
        <f t="shared" si="0"/>
        <v>0</v>
      </c>
      <c r="H11" s="267">
        <f t="shared" si="0"/>
        <v>0</v>
      </c>
      <c r="I11" s="267">
        <f t="shared" si="0"/>
        <v>0</v>
      </c>
      <c r="J11" s="267">
        <f t="shared" si="0"/>
        <v>0</v>
      </c>
      <c r="K11" s="283">
        <f>SUM(C11:J11)</f>
        <v>0</v>
      </c>
      <c r="M11" s="35"/>
      <c r="N11" s="215"/>
      <c r="O11" s="70"/>
      <c r="P11" s="264"/>
    </row>
    <row r="12" spans="2:16" ht="12.75" customHeight="1" x14ac:dyDescent="0.25">
      <c r="B12" s="12"/>
      <c r="C12" s="12"/>
      <c r="D12" s="9"/>
      <c r="E12" s="9"/>
      <c r="F12" s="9"/>
      <c r="G12" s="9"/>
      <c r="H12" s="9"/>
      <c r="I12" s="9"/>
      <c r="J12" s="10"/>
      <c r="K12" s="284"/>
      <c r="M12" s="35"/>
      <c r="N12" s="215"/>
      <c r="O12" s="70"/>
      <c r="P12" s="264"/>
    </row>
    <row r="13" spans="2:16" ht="14.25" customHeight="1" x14ac:dyDescent="0.25">
      <c r="B13" s="12" t="s">
        <v>35</v>
      </c>
      <c r="C13" s="12"/>
      <c r="D13" s="9"/>
      <c r="E13" s="9"/>
      <c r="F13" s="9"/>
      <c r="G13" s="9"/>
      <c r="H13" s="9"/>
      <c r="I13" s="9"/>
      <c r="J13" s="10"/>
      <c r="K13" s="284">
        <f>SUM(C13:J13)</f>
        <v>0</v>
      </c>
      <c r="M13" s="35"/>
      <c r="N13" s="215"/>
      <c r="O13" s="70"/>
      <c r="P13" s="264"/>
    </row>
    <row r="14" spans="2:16" ht="14.25" customHeight="1" x14ac:dyDescent="0.25">
      <c r="B14" s="12" t="s">
        <v>36</v>
      </c>
      <c r="C14" s="12"/>
      <c r="D14" s="9"/>
      <c r="E14" s="9"/>
      <c r="F14" s="9"/>
      <c r="G14" s="9"/>
      <c r="H14" s="9"/>
      <c r="I14" s="9"/>
      <c r="J14" s="10"/>
      <c r="K14" s="284">
        <f t="shared" ref="K14:K24" si="1">SUM(C14:J14)</f>
        <v>0</v>
      </c>
      <c r="M14" s="35"/>
      <c r="N14" s="215"/>
      <c r="O14" s="70"/>
      <c r="P14" s="264"/>
    </row>
    <row r="15" spans="2:16" ht="14.25" customHeight="1" x14ac:dyDescent="0.25">
      <c r="B15" s="12" t="s">
        <v>37</v>
      </c>
      <c r="C15" s="12"/>
      <c r="D15" s="9"/>
      <c r="E15" s="9"/>
      <c r="F15" s="9"/>
      <c r="G15" s="9"/>
      <c r="H15" s="9"/>
      <c r="I15" s="9"/>
      <c r="J15" s="10"/>
      <c r="K15" s="284">
        <f t="shared" si="1"/>
        <v>0</v>
      </c>
      <c r="M15" s="35"/>
      <c r="N15" s="215"/>
      <c r="O15" s="70"/>
      <c r="P15" s="264"/>
    </row>
    <row r="16" spans="2:16" ht="14.25" customHeight="1" x14ac:dyDescent="0.25">
      <c r="B16" s="12" t="s">
        <v>38</v>
      </c>
      <c r="C16" s="12"/>
      <c r="D16" s="9"/>
      <c r="E16" s="9"/>
      <c r="F16" s="9"/>
      <c r="G16" s="9"/>
      <c r="H16" s="9"/>
      <c r="I16" s="9"/>
      <c r="J16" s="10"/>
      <c r="K16" s="284">
        <f t="shared" si="1"/>
        <v>0</v>
      </c>
      <c r="M16" s="35"/>
      <c r="N16" s="215"/>
      <c r="O16" s="70"/>
      <c r="P16" s="264"/>
    </row>
    <row r="17" spans="2:18" ht="14.25" customHeight="1" x14ac:dyDescent="0.25">
      <c r="B17" s="12" t="s">
        <v>39</v>
      </c>
      <c r="C17" s="12"/>
      <c r="D17" s="9"/>
      <c r="E17" s="9"/>
      <c r="F17" s="9"/>
      <c r="G17" s="9"/>
      <c r="H17" s="9"/>
      <c r="I17" s="9"/>
      <c r="J17" s="10"/>
      <c r="K17" s="284">
        <f t="shared" si="1"/>
        <v>0</v>
      </c>
      <c r="M17" s="35"/>
      <c r="N17" s="220"/>
      <c r="O17" s="209"/>
      <c r="P17" s="264"/>
    </row>
    <row r="18" spans="2:18" ht="14.25" customHeight="1" x14ac:dyDescent="0.25">
      <c r="B18" s="12" t="s">
        <v>40</v>
      </c>
      <c r="C18" s="12"/>
      <c r="D18" s="9"/>
      <c r="E18" s="9"/>
      <c r="F18" s="9"/>
      <c r="G18" s="9"/>
      <c r="H18" s="9"/>
      <c r="I18" s="9"/>
      <c r="J18" s="10"/>
      <c r="K18" s="284">
        <f t="shared" si="1"/>
        <v>0</v>
      </c>
      <c r="M18" s="35"/>
      <c r="N18" s="215"/>
      <c r="O18" s="70"/>
      <c r="P18" s="264"/>
    </row>
    <row r="19" spans="2:18" ht="14.25" customHeight="1" x14ac:dyDescent="0.25">
      <c r="B19" s="12" t="s">
        <v>41</v>
      </c>
      <c r="C19" s="12"/>
      <c r="D19" s="9"/>
      <c r="E19" s="9"/>
      <c r="F19" s="9"/>
      <c r="G19" s="9"/>
      <c r="H19" s="9"/>
      <c r="I19" s="9"/>
      <c r="J19" s="10"/>
      <c r="K19" s="284">
        <f t="shared" si="1"/>
        <v>0</v>
      </c>
      <c r="M19" s="63"/>
      <c r="N19" s="215"/>
      <c r="O19" s="70"/>
      <c r="P19" s="264"/>
      <c r="Q19" s="264"/>
      <c r="R19" s="264"/>
    </row>
    <row r="20" spans="2:18" ht="14.25" customHeight="1" x14ac:dyDescent="0.25">
      <c r="B20" s="9" t="s">
        <v>42</v>
      </c>
      <c r="C20" s="9"/>
      <c r="D20" s="9"/>
      <c r="E20" s="9"/>
      <c r="F20" s="9"/>
      <c r="G20" s="9"/>
      <c r="H20" s="9"/>
      <c r="I20" s="9"/>
      <c r="J20" s="10"/>
      <c r="K20" s="284">
        <f t="shared" si="1"/>
        <v>0</v>
      </c>
      <c r="M20" s="63"/>
      <c r="N20" s="215"/>
      <c r="O20" s="70"/>
      <c r="P20" s="264"/>
      <c r="Q20" s="264"/>
      <c r="R20" s="264"/>
    </row>
    <row r="21" spans="2:18" ht="14.25" customHeight="1" x14ac:dyDescent="0.25">
      <c r="B21" s="9" t="s">
        <v>43</v>
      </c>
      <c r="C21" s="9"/>
      <c r="D21" s="9"/>
      <c r="E21" s="9"/>
      <c r="F21" s="9"/>
      <c r="G21" s="9"/>
      <c r="H21" s="9"/>
      <c r="I21" s="9"/>
      <c r="J21" s="10"/>
      <c r="K21" s="284">
        <f t="shared" si="1"/>
        <v>0</v>
      </c>
      <c r="M21" s="63"/>
      <c r="N21" s="215"/>
      <c r="O21" s="70"/>
      <c r="P21" s="264"/>
      <c r="Q21" s="264"/>
      <c r="R21" s="264"/>
    </row>
    <row r="22" spans="2:18" ht="14.25" customHeight="1" x14ac:dyDescent="0.25">
      <c r="B22" s="9" t="s">
        <v>44</v>
      </c>
      <c r="C22" s="9"/>
      <c r="D22" s="9"/>
      <c r="E22" s="9"/>
      <c r="F22" s="9"/>
      <c r="G22" s="9"/>
      <c r="H22" s="9"/>
      <c r="I22" s="9"/>
      <c r="J22" s="10"/>
      <c r="K22" s="284">
        <f t="shared" si="1"/>
        <v>0</v>
      </c>
      <c r="M22" s="63"/>
      <c r="N22" s="215"/>
      <c r="O22" s="70"/>
      <c r="P22" s="264"/>
      <c r="Q22" s="264"/>
      <c r="R22" s="264"/>
    </row>
    <row r="23" spans="2:18" ht="14.25" customHeight="1" x14ac:dyDescent="0.25">
      <c r="B23" s="17" t="s">
        <v>45</v>
      </c>
      <c r="C23" s="17"/>
      <c r="D23" s="9"/>
      <c r="E23" s="9"/>
      <c r="F23" s="9"/>
      <c r="G23" s="9"/>
      <c r="H23" s="9"/>
      <c r="I23" s="9"/>
      <c r="J23" s="10"/>
      <c r="K23" s="284">
        <f t="shared" si="1"/>
        <v>0</v>
      </c>
      <c r="M23" s="264"/>
      <c r="N23" s="215"/>
      <c r="O23" s="70"/>
      <c r="Q23" s="264"/>
      <c r="R23" s="264"/>
    </row>
    <row r="24" spans="2:18" ht="14.25" customHeight="1" thickBot="1" x14ac:dyDescent="0.3">
      <c r="B24" s="18" t="s">
        <v>46</v>
      </c>
      <c r="C24" s="18"/>
      <c r="D24" s="15"/>
      <c r="E24" s="15"/>
      <c r="F24" s="15"/>
      <c r="G24" s="15"/>
      <c r="H24" s="15"/>
      <c r="I24" s="15"/>
      <c r="J24" s="14"/>
      <c r="K24" s="284">
        <f t="shared" si="1"/>
        <v>0</v>
      </c>
      <c r="M24" s="264"/>
      <c r="N24" s="215"/>
      <c r="O24" s="70"/>
      <c r="Q24" s="264"/>
      <c r="R24" s="264"/>
    </row>
    <row r="25" spans="2:18" ht="17.25" customHeight="1" thickBot="1" x14ac:dyDescent="0.3">
      <c r="B25" s="19" t="s">
        <v>47</v>
      </c>
      <c r="C25" s="19">
        <f>SUM(C13:C24)</f>
        <v>0</v>
      </c>
      <c r="D25" s="19">
        <f t="shared" ref="D25:J25" si="2">SUM(D13:D24)</f>
        <v>0</v>
      </c>
      <c r="E25" s="19">
        <f t="shared" si="2"/>
        <v>0</v>
      </c>
      <c r="F25" s="19">
        <f t="shared" si="2"/>
        <v>0</v>
      </c>
      <c r="G25" s="19">
        <f t="shared" si="2"/>
        <v>0</v>
      </c>
      <c r="H25" s="19">
        <f t="shared" si="2"/>
        <v>0</v>
      </c>
      <c r="I25" s="19">
        <f t="shared" si="2"/>
        <v>0</v>
      </c>
      <c r="J25" s="19">
        <f t="shared" si="2"/>
        <v>0</v>
      </c>
      <c r="K25" s="285">
        <f>SUM(C25:J25)</f>
        <v>0</v>
      </c>
      <c r="M25" s="264"/>
      <c r="N25" s="215"/>
      <c r="O25" s="70"/>
      <c r="Q25" s="264"/>
      <c r="R25" s="264"/>
    </row>
    <row r="26" spans="2:18" ht="19.5" customHeight="1" thickBot="1" x14ac:dyDescent="0.3">
      <c r="B26" s="20" t="s">
        <v>48</v>
      </c>
      <c r="C26" s="20">
        <f>C11-C25</f>
        <v>0</v>
      </c>
      <c r="D26" s="20">
        <f t="shared" ref="D26:J26" si="3">D11-D25</f>
        <v>0</v>
      </c>
      <c r="E26" s="20">
        <f t="shared" si="3"/>
        <v>0</v>
      </c>
      <c r="F26" s="20">
        <f t="shared" si="3"/>
        <v>0</v>
      </c>
      <c r="G26" s="20">
        <f t="shared" si="3"/>
        <v>0</v>
      </c>
      <c r="H26" s="20">
        <f t="shared" si="3"/>
        <v>0</v>
      </c>
      <c r="I26" s="20">
        <f t="shared" si="3"/>
        <v>0</v>
      </c>
      <c r="J26" s="20">
        <f t="shared" si="3"/>
        <v>0</v>
      </c>
      <c r="K26" s="412">
        <f>SUM(C26:J26)</f>
        <v>0</v>
      </c>
      <c r="M26" s="264"/>
      <c r="N26" s="215"/>
      <c r="O26" s="70"/>
      <c r="Q26" s="264"/>
      <c r="R26" s="264"/>
    </row>
    <row r="27" spans="2:18" ht="12.75" customHeight="1" x14ac:dyDescent="0.25">
      <c r="B27" s="21"/>
      <c r="C27" s="21"/>
      <c r="K27" s="286"/>
      <c r="M27" s="264"/>
      <c r="N27" s="215"/>
      <c r="O27" s="70"/>
      <c r="Q27" s="264"/>
      <c r="R27" s="264"/>
    </row>
    <row r="28" spans="2:18" ht="12.75" customHeight="1" x14ac:dyDescent="0.25">
      <c r="B28" s="22"/>
      <c r="C28" s="22"/>
      <c r="M28" s="264"/>
      <c r="N28" s="215"/>
      <c r="O28" s="70"/>
      <c r="Q28" s="264"/>
      <c r="R28" s="264"/>
    </row>
    <row r="29" spans="2:18" ht="12.75" customHeight="1" x14ac:dyDescent="0.25">
      <c r="B29" s="10"/>
      <c r="C29" s="10"/>
      <c r="M29" s="264"/>
      <c r="N29" s="220"/>
      <c r="O29" s="209"/>
      <c r="Q29" s="264"/>
      <c r="R29" s="264"/>
    </row>
    <row r="30" spans="2:18" ht="12.75" customHeight="1" x14ac:dyDescent="0.25">
      <c r="B30" s="10"/>
      <c r="C30" s="10"/>
      <c r="G30" s="220"/>
      <c r="H30" s="72"/>
      <c r="I30" s="264"/>
      <c r="M30" s="264"/>
      <c r="N30" s="215"/>
      <c r="O30" s="70"/>
      <c r="P30" s="264"/>
      <c r="Q30" s="264"/>
    </row>
    <row r="31" spans="2:18" ht="12.75" customHeight="1" x14ac:dyDescent="0.25">
      <c r="B31" s="10"/>
      <c r="C31" s="10"/>
      <c r="G31" s="215"/>
      <c r="H31" s="70"/>
      <c r="I31" s="264"/>
      <c r="M31" s="264"/>
      <c r="N31" s="215"/>
      <c r="O31" s="70"/>
      <c r="P31" s="264"/>
      <c r="Q31" s="264"/>
    </row>
    <row r="32" spans="2:18" ht="12.75" customHeight="1" x14ac:dyDescent="0.25">
      <c r="G32" s="265"/>
      <c r="H32" s="70"/>
      <c r="I32" s="264"/>
      <c r="M32" s="264"/>
      <c r="N32" s="215"/>
      <c r="O32" s="70"/>
      <c r="P32" s="264"/>
      <c r="Q32" s="264"/>
    </row>
    <row r="33" spans="7:17" ht="12.75" customHeight="1" x14ac:dyDescent="0.25">
      <c r="G33" s="215"/>
      <c r="H33" s="70"/>
      <c r="I33" s="264"/>
      <c r="M33" s="264"/>
      <c r="N33" s="215"/>
      <c r="O33" s="70"/>
      <c r="P33" s="264"/>
      <c r="Q33" s="264"/>
    </row>
    <row r="34" spans="7:17" ht="12.75" customHeight="1" x14ac:dyDescent="0.25">
      <c r="G34" s="215"/>
      <c r="H34" s="70"/>
      <c r="I34" s="264"/>
      <c r="M34" s="264"/>
      <c r="N34" s="215"/>
      <c r="O34" s="70"/>
      <c r="P34" s="264"/>
      <c r="Q34" s="264"/>
    </row>
    <row r="35" spans="7:17" ht="12.75" customHeight="1" x14ac:dyDescent="0.25">
      <c r="G35" s="215"/>
      <c r="H35" s="70"/>
      <c r="I35" s="264"/>
      <c r="M35" s="264"/>
      <c r="N35" s="215"/>
      <c r="O35" s="70"/>
      <c r="P35" s="264"/>
      <c r="Q35" s="264"/>
    </row>
    <row r="36" spans="7:17" ht="12.75" customHeight="1" x14ac:dyDescent="0.25">
      <c r="G36" s="215"/>
      <c r="H36" s="70"/>
      <c r="I36" s="264"/>
      <c r="M36" s="264"/>
      <c r="N36" s="215"/>
      <c r="O36" s="70"/>
      <c r="P36" s="264"/>
      <c r="Q36" s="264"/>
    </row>
    <row r="37" spans="7:17" ht="12.75" customHeight="1" x14ac:dyDescent="0.25">
      <c r="G37" s="215"/>
      <c r="H37" s="70"/>
      <c r="I37" s="264"/>
      <c r="M37" s="264"/>
      <c r="N37" s="215"/>
      <c r="O37" s="70"/>
      <c r="P37" s="264"/>
      <c r="Q37" s="264"/>
    </row>
    <row r="38" spans="7:17" ht="12.75" customHeight="1" x14ac:dyDescent="0.25">
      <c r="G38" s="215"/>
      <c r="H38" s="70"/>
      <c r="I38" s="264"/>
      <c r="M38" s="264"/>
      <c r="N38" s="215"/>
      <c r="O38" s="70"/>
      <c r="P38" s="264"/>
      <c r="Q38" s="264"/>
    </row>
    <row r="39" spans="7:17" ht="12.75" customHeight="1" x14ac:dyDescent="0.25">
      <c r="G39" s="215"/>
      <c r="H39" s="70"/>
      <c r="I39" s="264"/>
      <c r="M39" s="264"/>
      <c r="N39" s="215"/>
      <c r="O39" s="70"/>
      <c r="P39" s="264"/>
      <c r="Q39" s="264"/>
    </row>
    <row r="40" spans="7:17" ht="12.75" customHeight="1" x14ac:dyDescent="0.25">
      <c r="G40" s="215"/>
      <c r="H40" s="70"/>
      <c r="I40" s="264"/>
      <c r="M40" s="264"/>
      <c r="N40" s="215"/>
      <c r="O40" s="70"/>
      <c r="P40" s="264"/>
      <c r="Q40" s="264"/>
    </row>
    <row r="41" spans="7:17" ht="12.75" customHeight="1" x14ac:dyDescent="0.25">
      <c r="G41" s="215"/>
      <c r="H41" s="70"/>
      <c r="I41" s="264"/>
      <c r="M41" s="264"/>
      <c r="N41" s="220"/>
      <c r="O41" s="209"/>
      <c r="P41" s="264"/>
      <c r="Q41" s="264"/>
    </row>
    <row r="42" spans="7:17" ht="12.75" customHeight="1" x14ac:dyDescent="0.25">
      <c r="G42" s="215"/>
      <c r="H42" s="70"/>
      <c r="I42" s="264"/>
      <c r="M42" s="264"/>
      <c r="N42" s="264"/>
      <c r="O42" s="264"/>
      <c r="P42" s="264"/>
      <c r="Q42" s="264"/>
    </row>
    <row r="43" spans="7:17" ht="12.75" customHeight="1" x14ac:dyDescent="0.25">
      <c r="G43" s="215"/>
      <c r="H43" s="70"/>
      <c r="I43" s="264"/>
      <c r="M43" s="264"/>
      <c r="N43" s="264"/>
      <c r="O43" s="264"/>
      <c r="P43" s="264"/>
      <c r="Q43" s="264"/>
    </row>
    <row r="44" spans="7:17" ht="12.75" customHeight="1" x14ac:dyDescent="0.25">
      <c r="G44" s="215"/>
      <c r="H44" s="70"/>
      <c r="I44" s="264"/>
    </row>
    <row r="45" spans="7:17" ht="12.75" customHeight="1" x14ac:dyDescent="0.25">
      <c r="G45" s="220"/>
      <c r="H45" s="209"/>
      <c r="I45" s="264"/>
    </row>
    <row r="46" spans="7:17" ht="12.75" customHeight="1" x14ac:dyDescent="0.25">
      <c r="G46" s="215"/>
      <c r="H46" s="70"/>
      <c r="I46" s="264"/>
    </row>
    <row r="47" spans="7:17" ht="12.75" customHeight="1" x14ac:dyDescent="0.25">
      <c r="G47" s="220"/>
      <c r="H47" s="72"/>
      <c r="I47" s="264"/>
    </row>
    <row r="48" spans="7:17" ht="12.75" customHeight="1" x14ac:dyDescent="0.25">
      <c r="G48" s="215"/>
      <c r="H48" s="70"/>
      <c r="I48" s="264"/>
    </row>
    <row r="49" spans="7:9" ht="12.75" customHeight="1" x14ac:dyDescent="0.25">
      <c r="G49" s="215"/>
      <c r="H49" s="70"/>
      <c r="I49" s="264"/>
    </row>
    <row r="50" spans="7:9" ht="12.75" customHeight="1" x14ac:dyDescent="0.25">
      <c r="G50" s="215"/>
      <c r="H50" s="70"/>
      <c r="I50" s="264"/>
    </row>
    <row r="51" spans="7:9" ht="12.75" customHeight="1" x14ac:dyDescent="0.25">
      <c r="G51" s="215"/>
      <c r="H51" s="70"/>
      <c r="I51" s="264"/>
    </row>
    <row r="52" spans="7:9" ht="12.75" customHeight="1" x14ac:dyDescent="0.25">
      <c r="G52" s="220"/>
      <c r="H52" s="209"/>
      <c r="I52" s="264"/>
    </row>
    <row r="53" spans="7:9" ht="12.75" customHeight="1" x14ac:dyDescent="0.25">
      <c r="G53" s="215"/>
      <c r="H53" s="70"/>
      <c r="I53" s="264"/>
    </row>
    <row r="54" spans="7:9" ht="12.75" customHeight="1" x14ac:dyDescent="0.25">
      <c r="G54" s="220"/>
      <c r="H54" s="72"/>
      <c r="I54" s="264"/>
    </row>
    <row r="55" spans="7:9" ht="12.75" customHeight="1" x14ac:dyDescent="0.25">
      <c r="G55" s="215"/>
      <c r="H55" s="70"/>
      <c r="I55" s="264"/>
    </row>
    <row r="56" spans="7:9" x14ac:dyDescent="0.25">
      <c r="G56" s="215"/>
      <c r="H56" s="70"/>
      <c r="I56" s="264"/>
    </row>
    <row r="57" spans="7:9" x14ac:dyDescent="0.25">
      <c r="G57" s="215"/>
      <c r="H57" s="70"/>
      <c r="I57" s="264"/>
    </row>
    <row r="58" spans="7:9" x14ac:dyDescent="0.25">
      <c r="G58" s="215"/>
      <c r="H58" s="70"/>
      <c r="I58" s="264"/>
    </row>
    <row r="59" spans="7:9" x14ac:dyDescent="0.25">
      <c r="G59" s="220"/>
      <c r="H59" s="209"/>
      <c r="I59" s="264"/>
    </row>
    <row r="60" spans="7:9" x14ac:dyDescent="0.25">
      <c r="G60" s="215"/>
      <c r="H60" s="70"/>
      <c r="I60" s="264"/>
    </row>
    <row r="61" spans="7:9" ht="15.6" x14ac:dyDescent="0.25">
      <c r="G61" s="266"/>
      <c r="H61" s="73"/>
      <c r="I61" s="264"/>
    </row>
    <row r="62" spans="7:9" x14ac:dyDescent="0.25">
      <c r="G62" s="264"/>
      <c r="H62" s="264"/>
      <c r="I62" s="264"/>
    </row>
    <row r="63" spans="7:9" x14ac:dyDescent="0.25">
      <c r="G63" s="264"/>
      <c r="H63" s="264"/>
      <c r="I63" s="264"/>
    </row>
  </sheetData>
  <sheetProtection selectLockedCells="1"/>
  <mergeCells count="2">
    <mergeCell ref="B5:K5"/>
    <mergeCell ref="L3:M3"/>
  </mergeCells>
  <pageMargins left="0.35433070866141736" right="0.35433070866141736" top="0.39370078740157483" bottom="0.39370078740157483" header="0.51181102362204722" footer="0.51181102362204722"/>
  <pageSetup paperSize="9" scale="65" orientation="portrait" horizontalDpi="4294967293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5:N29"/>
  <sheetViews>
    <sheetView showGridLines="0" rightToLeft="1" zoomScaleNormal="100" zoomScaleSheetLayoutView="80" workbookViewId="0">
      <selection activeCell="M5" sqref="M5:N5"/>
    </sheetView>
  </sheetViews>
  <sheetFormatPr defaultRowHeight="13.8" x14ac:dyDescent="0.25"/>
  <cols>
    <col min="2" max="2" width="11.69921875" customWidth="1"/>
    <col min="3" max="3" width="22.69921875" customWidth="1"/>
    <col min="4" max="10" width="14.59765625" customWidth="1"/>
    <col min="14" max="14" width="12.09765625" customWidth="1"/>
  </cols>
  <sheetData>
    <row r="5" spans="3:14" ht="14.4" thickBot="1" x14ac:dyDescent="0.3">
      <c r="M5" s="516" t="s">
        <v>321</v>
      </c>
      <c r="N5" s="523"/>
    </row>
    <row r="6" spans="3:14" ht="21" x14ac:dyDescent="0.25">
      <c r="C6" s="554" t="s">
        <v>314</v>
      </c>
      <c r="D6" s="555"/>
      <c r="E6" s="555"/>
      <c r="F6" s="555"/>
      <c r="G6" s="555"/>
      <c r="H6" s="555"/>
      <c r="I6" s="556"/>
    </row>
    <row r="7" spans="3:14" ht="21.6" thickBot="1" x14ac:dyDescent="0.3">
      <c r="C7" s="557" t="s">
        <v>315</v>
      </c>
      <c r="D7" s="558"/>
      <c r="E7" s="558"/>
      <c r="F7" s="558"/>
      <c r="G7" s="558"/>
      <c r="H7" s="558"/>
      <c r="I7" s="559"/>
    </row>
    <row r="8" spans="3:14" ht="14.4" thickBot="1" x14ac:dyDescent="0.3"/>
    <row r="9" spans="3:14" ht="16.2" thickBot="1" x14ac:dyDescent="0.35">
      <c r="C9" s="506"/>
      <c r="D9" s="551" t="s">
        <v>185</v>
      </c>
      <c r="E9" s="552"/>
      <c r="F9" s="552"/>
      <c r="G9" s="552"/>
      <c r="H9" s="552"/>
      <c r="I9" s="553"/>
    </row>
    <row r="10" spans="3:14" ht="31.8" thickBot="1" x14ac:dyDescent="0.35">
      <c r="C10" s="507" t="s">
        <v>186</v>
      </c>
      <c r="D10" s="508" t="s">
        <v>187</v>
      </c>
      <c r="E10" s="508" t="s">
        <v>188</v>
      </c>
      <c r="F10" s="508" t="s">
        <v>180</v>
      </c>
      <c r="G10" s="508" t="s">
        <v>189</v>
      </c>
      <c r="H10" s="508" t="s">
        <v>190</v>
      </c>
      <c r="I10" s="509" t="s">
        <v>178</v>
      </c>
    </row>
    <row r="11" spans="3:14" ht="16.2" thickBot="1" x14ac:dyDescent="0.3">
      <c r="C11" s="510"/>
      <c r="D11" s="431"/>
      <c r="E11" s="431"/>
      <c r="F11" s="431"/>
      <c r="G11" s="431"/>
      <c r="H11" s="431"/>
      <c r="I11" s="432"/>
    </row>
    <row r="12" spans="3:14" ht="16.2" thickBot="1" x14ac:dyDescent="0.3">
      <c r="C12" s="511" t="s">
        <v>191</v>
      </c>
      <c r="D12" s="431"/>
      <c r="E12" s="431"/>
      <c r="F12" s="431"/>
      <c r="G12" s="431"/>
      <c r="H12" s="431"/>
      <c r="I12" s="432"/>
    </row>
    <row r="13" spans="3:14" ht="16.2" thickBot="1" x14ac:dyDescent="0.3">
      <c r="C13" s="510" t="s">
        <v>192</v>
      </c>
      <c r="D13" s="431"/>
      <c r="E13" s="431"/>
      <c r="F13" s="431"/>
      <c r="G13" s="431" t="s">
        <v>193</v>
      </c>
      <c r="H13" s="431"/>
      <c r="I13" s="432"/>
    </row>
    <row r="14" spans="3:14" ht="16.2" thickBot="1" x14ac:dyDescent="0.3">
      <c r="C14" s="510" t="s">
        <v>194</v>
      </c>
      <c r="D14" s="431"/>
      <c r="E14" s="431"/>
      <c r="F14" s="431"/>
      <c r="G14" s="431" t="s">
        <v>193</v>
      </c>
      <c r="H14" s="431"/>
      <c r="I14" s="432"/>
    </row>
    <row r="15" spans="3:14" ht="16.2" thickBot="1" x14ac:dyDescent="0.3">
      <c r="C15" s="510"/>
      <c r="D15" s="431"/>
      <c r="E15" s="431"/>
      <c r="F15" s="431"/>
      <c r="G15" s="431"/>
      <c r="H15" s="431"/>
      <c r="I15" s="432"/>
    </row>
    <row r="16" spans="3:14" ht="16.2" thickBot="1" x14ac:dyDescent="0.3">
      <c r="C16" s="511" t="s">
        <v>195</v>
      </c>
      <c r="D16" s="431"/>
      <c r="E16" s="431"/>
      <c r="F16" s="431"/>
      <c r="G16" s="431"/>
      <c r="H16" s="431"/>
      <c r="I16" s="432"/>
    </row>
    <row r="17" spans="3:9" ht="16.2" thickBot="1" x14ac:dyDescent="0.3">
      <c r="C17" s="510" t="s">
        <v>196</v>
      </c>
      <c r="D17" s="431" t="s">
        <v>193</v>
      </c>
      <c r="E17" s="431"/>
      <c r="F17" s="431"/>
      <c r="G17" s="431"/>
      <c r="H17" s="431"/>
      <c r="I17" s="432"/>
    </row>
    <row r="18" spans="3:9" ht="16.2" thickBot="1" x14ac:dyDescent="0.3">
      <c r="C18" s="510" t="s">
        <v>197</v>
      </c>
      <c r="D18" s="431" t="s">
        <v>193</v>
      </c>
      <c r="E18" s="431"/>
      <c r="F18" s="431"/>
      <c r="G18" s="431"/>
      <c r="H18" s="431"/>
      <c r="I18" s="432"/>
    </row>
    <row r="19" spans="3:9" ht="16.2" thickBot="1" x14ac:dyDescent="0.3">
      <c r="C19" s="510" t="s">
        <v>39</v>
      </c>
      <c r="D19" s="431" t="s">
        <v>193</v>
      </c>
      <c r="E19" s="431"/>
      <c r="F19" s="431"/>
      <c r="G19" s="431"/>
      <c r="H19" s="431"/>
      <c r="I19" s="432"/>
    </row>
    <row r="20" spans="3:9" ht="16.2" thickBot="1" x14ac:dyDescent="0.3">
      <c r="C20" s="510" t="s">
        <v>198</v>
      </c>
      <c r="D20" s="431" t="s">
        <v>193</v>
      </c>
      <c r="E20" s="431"/>
      <c r="F20" s="431"/>
      <c r="G20" s="431"/>
      <c r="H20" s="431"/>
      <c r="I20" s="432"/>
    </row>
    <row r="21" spans="3:9" ht="16.2" thickBot="1" x14ac:dyDescent="0.3">
      <c r="C21" s="510" t="s">
        <v>199</v>
      </c>
      <c r="D21" s="431"/>
      <c r="E21" s="431"/>
      <c r="F21" s="431"/>
      <c r="G21" s="431"/>
      <c r="H21" s="431"/>
      <c r="I21" s="432" t="s">
        <v>193</v>
      </c>
    </row>
    <row r="22" spans="3:9" ht="16.2" thickBot="1" x14ac:dyDescent="0.3">
      <c r="C22" s="510" t="s">
        <v>200</v>
      </c>
      <c r="D22" s="431"/>
      <c r="E22" s="431"/>
      <c r="F22" s="431"/>
      <c r="G22" s="431"/>
      <c r="H22" s="431"/>
      <c r="I22" s="432" t="s">
        <v>193</v>
      </c>
    </row>
    <row r="23" spans="3:9" ht="16.2" thickBot="1" x14ac:dyDescent="0.3">
      <c r="C23" s="510"/>
      <c r="D23" s="431"/>
      <c r="E23" s="431"/>
      <c r="F23" s="431"/>
      <c r="G23" s="431"/>
      <c r="H23" s="431"/>
      <c r="I23" s="432"/>
    </row>
    <row r="24" spans="3:9" ht="16.2" thickBot="1" x14ac:dyDescent="0.3">
      <c r="C24" s="511" t="s">
        <v>30</v>
      </c>
      <c r="D24" s="431"/>
      <c r="E24" s="431"/>
      <c r="F24" s="431"/>
      <c r="G24" s="431"/>
      <c r="H24" s="431"/>
      <c r="I24" s="432"/>
    </row>
    <row r="25" spans="3:9" ht="16.2" thickBot="1" x14ac:dyDescent="0.3">
      <c r="C25" s="510" t="s">
        <v>201</v>
      </c>
      <c r="D25" s="431"/>
      <c r="E25" s="431" t="s">
        <v>193</v>
      </c>
      <c r="F25" s="431"/>
      <c r="G25" s="431"/>
      <c r="H25" s="431"/>
      <c r="I25" s="432"/>
    </row>
    <row r="26" spans="3:9" ht="16.2" thickBot="1" x14ac:dyDescent="0.3">
      <c r="C26" s="510" t="s">
        <v>202</v>
      </c>
      <c r="D26" s="431"/>
      <c r="E26" s="431" t="s">
        <v>193</v>
      </c>
      <c r="F26" s="431"/>
      <c r="G26" s="431"/>
      <c r="H26" s="431"/>
      <c r="I26" s="432"/>
    </row>
    <row r="27" spans="3:9" ht="16.2" thickBot="1" x14ac:dyDescent="0.3">
      <c r="C27" s="510" t="s">
        <v>203</v>
      </c>
      <c r="D27" s="431"/>
      <c r="E27" s="431" t="s">
        <v>193</v>
      </c>
      <c r="F27" s="431"/>
      <c r="G27" s="431"/>
      <c r="H27" s="431"/>
      <c r="I27" s="432"/>
    </row>
    <row r="28" spans="3:9" ht="16.2" thickBot="1" x14ac:dyDescent="0.3">
      <c r="C28" s="510" t="s">
        <v>120</v>
      </c>
      <c r="D28" s="431"/>
      <c r="E28" s="431" t="s">
        <v>193</v>
      </c>
      <c r="F28" s="431"/>
      <c r="G28" s="431"/>
      <c r="H28" s="431"/>
      <c r="I28" s="432"/>
    </row>
    <row r="29" spans="3:9" ht="16.2" thickBot="1" x14ac:dyDescent="0.3">
      <c r="C29" s="510"/>
      <c r="D29" s="431"/>
      <c r="E29" s="431"/>
      <c r="F29" s="431"/>
      <c r="G29" s="431"/>
      <c r="H29" s="431"/>
      <c r="I29" s="432"/>
    </row>
  </sheetData>
  <mergeCells count="4">
    <mergeCell ref="D9:I9"/>
    <mergeCell ref="C6:I6"/>
    <mergeCell ref="C7:I7"/>
    <mergeCell ref="M5:N5"/>
  </mergeCells>
  <pageMargins left="0.31496062992125984" right="0.51181102362204722" top="0.55118110236220474" bottom="0.55118110236220474" header="0.31496062992125984" footer="0.31496062992125984"/>
  <pageSetup paperSize="9" scale="69" orientation="landscape" horizont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B1:T112"/>
  <sheetViews>
    <sheetView showGridLines="0" rightToLeft="1" topLeftCell="A19" zoomScaleNormal="100" workbookViewId="0">
      <selection activeCell="F65" sqref="F65"/>
    </sheetView>
  </sheetViews>
  <sheetFormatPr defaultColWidth="9" defaultRowHeight="13.2" outlineLevelRow="1" x14ac:dyDescent="0.25"/>
  <cols>
    <col min="1" max="1" width="9" style="327"/>
    <col min="2" max="2" width="7" style="327" customWidth="1"/>
    <col min="3" max="3" width="51" style="327" customWidth="1"/>
    <col min="4" max="5" width="12.59765625" style="328" customWidth="1"/>
    <col min="6" max="7" width="12.59765625" style="401" customWidth="1"/>
    <col min="8" max="14" width="12.59765625" style="328" customWidth="1"/>
    <col min="15" max="18" width="9" style="327"/>
    <col min="19" max="19" width="12.69921875" style="327" customWidth="1"/>
    <col min="20" max="16384" width="9" style="327"/>
  </cols>
  <sheetData>
    <row r="1" spans="3:19" ht="22.5" customHeight="1" x14ac:dyDescent="0.25"/>
    <row r="2" spans="3:19" ht="22.5" customHeight="1" x14ac:dyDescent="0.25"/>
    <row r="3" spans="3:19" ht="22.5" customHeight="1" x14ac:dyDescent="0.25"/>
    <row r="4" spans="3:19" ht="22.5" customHeight="1" thickBot="1" x14ac:dyDescent="0.3">
      <c r="R4" s="516" t="s">
        <v>321</v>
      </c>
      <c r="S4" s="523"/>
    </row>
    <row r="5" spans="3:19" ht="91.5" customHeight="1" thickBot="1" x14ac:dyDescent="0.3">
      <c r="C5" s="560" t="s">
        <v>318</v>
      </c>
      <c r="D5" s="561"/>
      <c r="E5" s="561"/>
      <c r="F5" s="561"/>
      <c r="G5" s="561"/>
      <c r="H5" s="561"/>
      <c r="I5" s="561"/>
      <c r="J5" s="561"/>
      <c r="K5" s="561"/>
      <c r="L5" s="561"/>
      <c r="M5" s="561"/>
      <c r="N5" s="562"/>
    </row>
    <row r="6" spans="3:19" ht="7.5" customHeight="1" thickBot="1" x14ac:dyDescent="0.3">
      <c r="D6" s="327"/>
      <c r="E6" s="327"/>
      <c r="F6" s="402"/>
      <c r="G6" s="402"/>
      <c r="H6" s="327"/>
      <c r="I6" s="327"/>
      <c r="J6" s="327"/>
    </row>
    <row r="7" spans="3:19" ht="87" customHeight="1" thickBot="1" x14ac:dyDescent="0.3">
      <c r="C7" s="400" t="s">
        <v>99</v>
      </c>
      <c r="D7" s="399" t="s">
        <v>272</v>
      </c>
      <c r="E7" s="399" t="s">
        <v>257</v>
      </c>
      <c r="F7" s="403" t="s">
        <v>82</v>
      </c>
      <c r="G7" s="403" t="s">
        <v>83</v>
      </c>
      <c r="H7" s="399" t="s">
        <v>204</v>
      </c>
      <c r="I7" s="399" t="s">
        <v>258</v>
      </c>
      <c r="J7" s="399" t="s">
        <v>100</v>
      </c>
      <c r="K7" s="399" t="s">
        <v>101</v>
      </c>
      <c r="L7" s="399" t="s">
        <v>102</v>
      </c>
      <c r="M7" s="399" t="s">
        <v>103</v>
      </c>
      <c r="N7" s="399" t="s">
        <v>104</v>
      </c>
    </row>
    <row r="8" spans="3:19" ht="16.5" customHeight="1" thickBot="1" x14ac:dyDescent="0.3">
      <c r="C8" s="398"/>
      <c r="D8" s="396"/>
      <c r="E8" s="396"/>
      <c r="F8" s="404"/>
      <c r="G8" s="404"/>
      <c r="H8" s="396"/>
      <c r="I8" s="396"/>
      <c r="J8" s="397"/>
      <c r="K8" s="396"/>
      <c r="L8" s="396"/>
      <c r="M8" s="395"/>
      <c r="N8" s="395"/>
    </row>
    <row r="9" spans="3:19" outlineLevel="1" x14ac:dyDescent="0.25">
      <c r="C9" s="382" t="s">
        <v>105</v>
      </c>
      <c r="D9" s="394"/>
      <c r="E9" s="393" t="s">
        <v>106</v>
      </c>
      <c r="F9" s="409"/>
      <c r="G9" s="393"/>
      <c r="H9" s="393"/>
      <c r="I9" s="392"/>
      <c r="J9" s="391"/>
      <c r="K9" s="391"/>
      <c r="M9" s="391"/>
      <c r="N9" s="391"/>
    </row>
    <row r="10" spans="3:19" outlineLevel="1" x14ac:dyDescent="0.25">
      <c r="C10" s="367" t="s">
        <v>107</v>
      </c>
      <c r="D10" s="340"/>
      <c r="E10" s="388" t="s">
        <v>106</v>
      </c>
      <c r="F10" s="410"/>
      <c r="G10" s="388"/>
      <c r="H10" s="388"/>
      <c r="I10" s="333"/>
      <c r="J10" s="356"/>
      <c r="K10" s="356"/>
      <c r="M10" s="356"/>
      <c r="N10" s="356"/>
    </row>
    <row r="11" spans="3:19" outlineLevel="1" x14ac:dyDescent="0.25">
      <c r="C11" s="367" t="s">
        <v>108</v>
      </c>
      <c r="D11" s="340"/>
      <c r="E11" s="388" t="s">
        <v>106</v>
      </c>
      <c r="F11" s="410"/>
      <c r="G11" s="388"/>
      <c r="H11" s="388"/>
      <c r="I11" s="333"/>
      <c r="J11" s="356"/>
      <c r="K11" s="356"/>
      <c r="M11" s="356"/>
      <c r="N11" s="356"/>
    </row>
    <row r="12" spans="3:19" outlineLevel="1" x14ac:dyDescent="0.25">
      <c r="C12" s="367" t="s">
        <v>109</v>
      </c>
      <c r="D12" s="340"/>
      <c r="E12" s="388" t="s">
        <v>106</v>
      </c>
      <c r="F12" s="410"/>
      <c r="G12" s="388"/>
      <c r="H12" s="388"/>
      <c r="I12" s="333"/>
      <c r="J12" s="356"/>
      <c r="K12" s="356"/>
      <c r="M12" s="356"/>
      <c r="N12" s="356"/>
    </row>
    <row r="13" spans="3:19" outlineLevel="1" x14ac:dyDescent="0.25">
      <c r="C13" s="367" t="s">
        <v>110</v>
      </c>
      <c r="D13" s="340"/>
      <c r="E13" s="388" t="s">
        <v>106</v>
      </c>
      <c r="F13" s="410"/>
      <c r="G13" s="388"/>
      <c r="H13" s="388"/>
      <c r="I13" s="333"/>
      <c r="J13" s="356"/>
      <c r="K13" s="356"/>
      <c r="M13" s="356"/>
      <c r="N13" s="356"/>
    </row>
    <row r="14" spans="3:19" outlineLevel="1" x14ac:dyDescent="0.25">
      <c r="C14" s="367" t="s">
        <v>39</v>
      </c>
      <c r="D14" s="340"/>
      <c r="E14" s="388" t="s">
        <v>106</v>
      </c>
      <c r="F14" s="410"/>
      <c r="G14" s="388"/>
      <c r="H14" s="388"/>
      <c r="I14" s="333"/>
      <c r="J14" s="356"/>
      <c r="K14" s="356"/>
      <c r="M14" s="356"/>
      <c r="N14" s="356"/>
    </row>
    <row r="15" spans="3:19" outlineLevel="1" x14ac:dyDescent="0.25">
      <c r="C15" s="367" t="s">
        <v>111</v>
      </c>
      <c r="D15" s="340"/>
      <c r="E15" s="388" t="s">
        <v>106</v>
      </c>
      <c r="F15" s="410"/>
      <c r="G15" s="388"/>
      <c r="H15" s="388"/>
      <c r="I15" s="333"/>
      <c r="J15" s="356"/>
      <c r="K15" s="356"/>
      <c r="M15" s="356"/>
      <c r="N15" s="356"/>
    </row>
    <row r="16" spans="3:19" outlineLevel="1" x14ac:dyDescent="0.25">
      <c r="C16" s="367" t="s">
        <v>43</v>
      </c>
      <c r="D16" s="340"/>
      <c r="E16" s="388" t="s">
        <v>106</v>
      </c>
      <c r="F16" s="410"/>
      <c r="G16" s="388"/>
      <c r="H16" s="388"/>
      <c r="I16" s="333"/>
      <c r="J16" s="390"/>
      <c r="K16" s="390"/>
      <c r="M16" s="390"/>
      <c r="N16" s="390"/>
    </row>
    <row r="17" spans="3:14" outlineLevel="1" x14ac:dyDescent="0.25">
      <c r="C17" s="369" t="s">
        <v>328</v>
      </c>
      <c r="D17" s="368">
        <f>SUM(D9:D16)</f>
        <v>0</v>
      </c>
      <c r="E17" s="347"/>
      <c r="F17" s="411"/>
      <c r="G17" s="347"/>
      <c r="H17" s="347"/>
      <c r="I17" s="347"/>
      <c r="J17" s="372"/>
      <c r="K17" s="372"/>
      <c r="L17" s="389"/>
      <c r="M17" s="372"/>
      <c r="N17" s="372"/>
    </row>
    <row r="18" spans="3:14" ht="16.5" customHeight="1" outlineLevel="1" x14ac:dyDescent="0.25">
      <c r="C18" s="348" t="s">
        <v>112</v>
      </c>
      <c r="D18" s="347"/>
      <c r="E18" s="388"/>
      <c r="F18" s="388"/>
      <c r="G18" s="388"/>
      <c r="H18" s="388"/>
      <c r="I18" s="333"/>
      <c r="J18" s="356"/>
      <c r="K18" s="373"/>
      <c r="M18" s="373"/>
      <c r="N18" s="373"/>
    </row>
    <row r="19" spans="3:14" outlineLevel="1" x14ac:dyDescent="0.25">
      <c r="C19" s="367" t="s">
        <v>113</v>
      </c>
      <c r="D19" s="366"/>
      <c r="E19" s="333"/>
      <c r="F19" s="333"/>
      <c r="G19" s="333"/>
      <c r="H19" s="333"/>
      <c r="I19" s="333"/>
      <c r="J19" s="356"/>
      <c r="K19" s="373"/>
      <c r="M19" s="373"/>
      <c r="N19" s="373"/>
    </row>
    <row r="20" spans="3:14" ht="18" customHeight="1" outlineLevel="1" thickBot="1" x14ac:dyDescent="0.3">
      <c r="C20" s="387"/>
      <c r="D20" s="333"/>
      <c r="E20" s="333"/>
      <c r="F20" s="333"/>
      <c r="G20" s="333"/>
      <c r="H20" s="333"/>
      <c r="I20" s="333"/>
      <c r="J20" s="356"/>
      <c r="K20" s="373"/>
      <c r="M20" s="373"/>
      <c r="N20" s="373"/>
    </row>
    <row r="21" spans="3:14" ht="12.75" customHeight="1" x14ac:dyDescent="0.25">
      <c r="C21" s="386" t="s">
        <v>330</v>
      </c>
      <c r="D21" s="385">
        <f>F21+G21</f>
        <v>0</v>
      </c>
      <c r="E21" s="363"/>
      <c r="F21" s="363">
        <f>SUM(F9:F20)</f>
        <v>0</v>
      </c>
      <c r="G21" s="363">
        <f>SUM(G9:G20)</f>
        <v>0</v>
      </c>
      <c r="H21" s="406" t="e">
        <f>(F21+G21)/($F$79+$G$79)</f>
        <v>#DIV/0!</v>
      </c>
      <c r="I21" s="362" t="e">
        <f>H21*($D$96+$D$103)</f>
        <v>#DIV/0!</v>
      </c>
      <c r="J21" s="361"/>
      <c r="K21" s="360" t="e">
        <f>F21/J21</f>
        <v>#DIV/0!</v>
      </c>
      <c r="L21" s="360" t="e">
        <f>G21/J21</f>
        <v>#DIV/0!</v>
      </c>
      <c r="M21" s="359" t="e">
        <f>I21/J21</f>
        <v>#DIV/0!</v>
      </c>
      <c r="N21" s="359" t="e">
        <f>K21+L21+M21</f>
        <v>#DIV/0!</v>
      </c>
    </row>
    <row r="22" spans="3:14" ht="13.8" thickBot="1" x14ac:dyDescent="0.3">
      <c r="C22" s="384"/>
      <c r="D22" s="383"/>
      <c r="E22" s="333"/>
      <c r="F22" s="333"/>
      <c r="G22" s="333"/>
      <c r="H22" s="333"/>
      <c r="I22" s="333"/>
      <c r="J22" s="356"/>
      <c r="K22" s="373"/>
      <c r="L22" s="373"/>
      <c r="M22" s="373"/>
      <c r="N22" s="373"/>
    </row>
    <row r="23" spans="3:14" outlineLevel="1" x14ac:dyDescent="0.25">
      <c r="C23" s="382" t="s">
        <v>105</v>
      </c>
      <c r="D23" s="381"/>
      <c r="E23" s="333"/>
      <c r="F23" s="333"/>
      <c r="G23" s="333"/>
      <c r="H23" s="333"/>
      <c r="I23" s="333"/>
      <c r="J23" s="356"/>
      <c r="K23" s="373" t="e">
        <f t="shared" ref="K23:K77" si="0">F23/J23</f>
        <v>#DIV/0!</v>
      </c>
      <c r="L23" s="373" t="e">
        <f t="shared" ref="L23:L77" si="1">G23/J23</f>
        <v>#DIV/0!</v>
      </c>
      <c r="M23" s="373"/>
      <c r="N23" s="373"/>
    </row>
    <row r="24" spans="3:14" outlineLevel="1" x14ac:dyDescent="0.25">
      <c r="C24" s="367" t="s">
        <v>107</v>
      </c>
      <c r="D24" s="380"/>
      <c r="E24" s="333"/>
      <c r="F24" s="333"/>
      <c r="G24" s="333"/>
      <c r="H24" s="333"/>
      <c r="I24" s="333"/>
      <c r="J24" s="356"/>
      <c r="K24" s="373" t="e">
        <f t="shared" si="0"/>
        <v>#DIV/0!</v>
      </c>
      <c r="L24" s="373" t="e">
        <f t="shared" si="1"/>
        <v>#DIV/0!</v>
      </c>
      <c r="M24" s="373"/>
      <c r="N24" s="373"/>
    </row>
    <row r="25" spans="3:14" outlineLevel="1" x14ac:dyDescent="0.25">
      <c r="C25" s="367" t="s">
        <v>108</v>
      </c>
      <c r="D25" s="380"/>
      <c r="E25" s="333"/>
      <c r="F25" s="333"/>
      <c r="G25" s="333"/>
      <c r="H25" s="333"/>
      <c r="I25" s="333"/>
      <c r="J25" s="356"/>
      <c r="K25" s="373" t="e">
        <f t="shared" si="0"/>
        <v>#DIV/0!</v>
      </c>
      <c r="L25" s="373" t="e">
        <f t="shared" si="1"/>
        <v>#DIV/0!</v>
      </c>
      <c r="M25" s="373"/>
      <c r="N25" s="373"/>
    </row>
    <row r="26" spans="3:14" outlineLevel="1" x14ac:dyDescent="0.25">
      <c r="C26" s="367" t="s">
        <v>109</v>
      </c>
      <c r="D26" s="380"/>
      <c r="E26" s="333"/>
      <c r="F26" s="333"/>
      <c r="G26" s="333"/>
      <c r="H26" s="333"/>
      <c r="I26" s="333"/>
      <c r="J26" s="356"/>
      <c r="K26" s="373" t="e">
        <f t="shared" si="0"/>
        <v>#DIV/0!</v>
      </c>
      <c r="L26" s="373" t="e">
        <f t="shared" si="1"/>
        <v>#DIV/0!</v>
      </c>
      <c r="M26" s="373"/>
      <c r="N26" s="373"/>
    </row>
    <row r="27" spans="3:14" outlineLevel="1" x14ac:dyDescent="0.25">
      <c r="C27" s="367" t="s">
        <v>110</v>
      </c>
      <c r="D27" s="380"/>
      <c r="E27" s="333"/>
      <c r="F27" s="333"/>
      <c r="G27" s="333"/>
      <c r="H27" s="333"/>
      <c r="I27" s="333"/>
      <c r="J27" s="356"/>
      <c r="K27" s="373" t="e">
        <f t="shared" si="0"/>
        <v>#DIV/0!</v>
      </c>
      <c r="L27" s="373" t="e">
        <f t="shared" si="1"/>
        <v>#DIV/0!</v>
      </c>
      <c r="M27" s="373"/>
      <c r="N27" s="373"/>
    </row>
    <row r="28" spans="3:14" outlineLevel="1" x14ac:dyDescent="0.25">
      <c r="C28" s="367" t="s">
        <v>39</v>
      </c>
      <c r="D28" s="380"/>
      <c r="E28" s="333"/>
      <c r="F28" s="333"/>
      <c r="G28" s="333"/>
      <c r="H28" s="333"/>
      <c r="I28" s="333"/>
      <c r="J28" s="356"/>
      <c r="K28" s="373" t="e">
        <f t="shared" si="0"/>
        <v>#DIV/0!</v>
      </c>
      <c r="L28" s="373" t="e">
        <f t="shared" si="1"/>
        <v>#DIV/0!</v>
      </c>
      <c r="M28" s="373"/>
      <c r="N28" s="373"/>
    </row>
    <row r="29" spans="3:14" outlineLevel="1" x14ac:dyDescent="0.25">
      <c r="C29" s="367" t="s">
        <v>111</v>
      </c>
      <c r="D29" s="380"/>
      <c r="E29" s="333"/>
      <c r="F29" s="333"/>
      <c r="G29" s="333"/>
      <c r="H29" s="333"/>
      <c r="I29" s="333"/>
      <c r="J29" s="356"/>
      <c r="K29" s="373" t="e">
        <f t="shared" si="0"/>
        <v>#DIV/0!</v>
      </c>
      <c r="L29" s="373" t="e">
        <f t="shared" si="1"/>
        <v>#DIV/0!</v>
      </c>
      <c r="M29" s="373"/>
      <c r="N29" s="373"/>
    </row>
    <row r="30" spans="3:14" outlineLevel="1" x14ac:dyDescent="0.25">
      <c r="C30" s="367" t="s">
        <v>43</v>
      </c>
      <c r="D30" s="380"/>
      <c r="E30" s="333"/>
      <c r="F30" s="333"/>
      <c r="G30" s="333"/>
      <c r="H30" s="333"/>
      <c r="I30" s="333"/>
      <c r="J30" s="356"/>
      <c r="K30" s="373" t="e">
        <f t="shared" si="0"/>
        <v>#DIV/0!</v>
      </c>
      <c r="L30" s="373" t="e">
        <f t="shared" si="1"/>
        <v>#DIV/0!</v>
      </c>
      <c r="M30" s="373"/>
      <c r="N30" s="373"/>
    </row>
    <row r="31" spans="3:14" outlineLevel="1" x14ac:dyDescent="0.25">
      <c r="C31" s="369" t="s">
        <v>329</v>
      </c>
      <c r="D31" s="368">
        <f>SUM(D23:D30)</f>
        <v>0</v>
      </c>
      <c r="E31" s="333"/>
      <c r="F31" s="333"/>
      <c r="G31" s="333"/>
      <c r="H31" s="333"/>
      <c r="I31" s="333"/>
      <c r="J31" s="356"/>
      <c r="K31" s="373" t="e">
        <f t="shared" si="0"/>
        <v>#DIV/0!</v>
      </c>
      <c r="L31" s="373" t="e">
        <f t="shared" si="1"/>
        <v>#DIV/0!</v>
      </c>
      <c r="M31" s="373"/>
      <c r="N31" s="373"/>
    </row>
    <row r="32" spans="3:14" outlineLevel="1" x14ac:dyDescent="0.25">
      <c r="C32" s="348" t="s">
        <v>112</v>
      </c>
      <c r="D32" s="347"/>
      <c r="E32" s="333"/>
      <c r="F32" s="333"/>
      <c r="G32" s="333"/>
      <c r="H32" s="333"/>
      <c r="I32" s="333"/>
      <c r="J32" s="356"/>
      <c r="K32" s="373" t="e">
        <f t="shared" si="0"/>
        <v>#DIV/0!</v>
      </c>
      <c r="L32" s="373" t="e">
        <f t="shared" si="1"/>
        <v>#DIV/0!</v>
      </c>
      <c r="M32" s="373"/>
      <c r="N32" s="373"/>
    </row>
    <row r="33" spans="3:14" ht="14.25" customHeight="1" outlineLevel="1" x14ac:dyDescent="0.25">
      <c r="C33" s="367" t="s">
        <v>113</v>
      </c>
      <c r="D33" s="366"/>
      <c r="E33" s="333"/>
      <c r="F33" s="333"/>
      <c r="G33" s="333"/>
      <c r="H33" s="333"/>
      <c r="I33" s="333"/>
      <c r="J33" s="356"/>
      <c r="K33" s="373" t="e">
        <f t="shared" si="0"/>
        <v>#DIV/0!</v>
      </c>
      <c r="L33" s="373" t="e">
        <f t="shared" si="1"/>
        <v>#DIV/0!</v>
      </c>
      <c r="M33" s="373"/>
      <c r="N33" s="373"/>
    </row>
    <row r="34" spans="3:14" outlineLevel="1" x14ac:dyDescent="0.25">
      <c r="C34" s="334"/>
      <c r="D34" s="379"/>
      <c r="E34" s="333"/>
      <c r="F34" s="333"/>
      <c r="G34" s="333"/>
      <c r="H34" s="333"/>
      <c r="I34" s="333"/>
      <c r="J34" s="356"/>
      <c r="K34" s="373" t="e">
        <f t="shared" si="0"/>
        <v>#DIV/0!</v>
      </c>
      <c r="L34" s="373" t="e">
        <f t="shared" si="1"/>
        <v>#DIV/0!</v>
      </c>
      <c r="M34" s="373"/>
      <c r="N34" s="373"/>
    </row>
    <row r="35" spans="3:14" x14ac:dyDescent="0.25">
      <c r="C35" s="365" t="s">
        <v>331</v>
      </c>
      <c r="D35" s="364">
        <f>F35+G35</f>
        <v>0</v>
      </c>
      <c r="E35" s="363"/>
      <c r="F35" s="363">
        <f>SUM(F23:F34)</f>
        <v>0</v>
      </c>
      <c r="G35" s="363">
        <f>SUM(G23:G34)</f>
        <v>0</v>
      </c>
      <c r="H35" s="406" t="e">
        <f>(F35+G35)/($F$79+$G$79)</f>
        <v>#DIV/0!</v>
      </c>
      <c r="I35" s="362" t="e">
        <f>H35*($D$96+$D$103)</f>
        <v>#DIV/0!</v>
      </c>
      <c r="J35" s="361"/>
      <c r="K35" s="360" t="e">
        <f t="shared" si="0"/>
        <v>#DIV/0!</v>
      </c>
      <c r="L35" s="360" t="e">
        <f t="shared" si="1"/>
        <v>#DIV/0!</v>
      </c>
      <c r="M35" s="359" t="e">
        <f>I35/J35</f>
        <v>#DIV/0!</v>
      </c>
      <c r="N35" s="359" t="e">
        <f>K35+L35+M35</f>
        <v>#DIV/0!</v>
      </c>
    </row>
    <row r="36" spans="3:14" ht="13.8" thickBot="1" x14ac:dyDescent="0.3">
      <c r="C36" s="378"/>
      <c r="D36" s="377"/>
      <c r="E36" s="376"/>
      <c r="F36" s="376"/>
      <c r="G36" s="376"/>
      <c r="H36" s="407"/>
      <c r="I36" s="376"/>
      <c r="J36" s="356"/>
      <c r="K36" s="373"/>
      <c r="L36" s="373"/>
      <c r="M36" s="373"/>
      <c r="N36" s="373"/>
    </row>
    <row r="37" spans="3:14" outlineLevel="1" x14ac:dyDescent="0.25">
      <c r="C37" s="375" t="s">
        <v>105</v>
      </c>
      <c r="D37" s="374"/>
      <c r="E37" s="333"/>
      <c r="F37" s="333"/>
      <c r="G37" s="333"/>
      <c r="H37" s="408"/>
      <c r="I37" s="333"/>
      <c r="J37" s="356"/>
      <c r="K37" s="373" t="e">
        <f t="shared" si="0"/>
        <v>#DIV/0!</v>
      </c>
      <c r="L37" s="373" t="e">
        <f t="shared" si="1"/>
        <v>#DIV/0!</v>
      </c>
      <c r="M37" s="373"/>
      <c r="N37" s="373"/>
    </row>
    <row r="38" spans="3:14" outlineLevel="1" x14ac:dyDescent="0.25">
      <c r="C38" s="334" t="s">
        <v>107</v>
      </c>
      <c r="D38" s="370"/>
      <c r="E38" s="333"/>
      <c r="F38" s="333"/>
      <c r="G38" s="333"/>
      <c r="H38" s="408"/>
      <c r="I38" s="333"/>
      <c r="J38" s="356"/>
      <c r="K38" s="373" t="e">
        <f t="shared" si="0"/>
        <v>#DIV/0!</v>
      </c>
      <c r="L38" s="373" t="e">
        <f t="shared" si="1"/>
        <v>#DIV/0!</v>
      </c>
      <c r="M38" s="373"/>
      <c r="N38" s="373"/>
    </row>
    <row r="39" spans="3:14" outlineLevel="1" x14ac:dyDescent="0.25">
      <c r="C39" s="334" t="s">
        <v>108</v>
      </c>
      <c r="D39" s="370"/>
      <c r="E39" s="333"/>
      <c r="F39" s="333"/>
      <c r="G39" s="333"/>
      <c r="H39" s="408"/>
      <c r="I39" s="333"/>
      <c r="J39" s="356"/>
      <c r="K39" s="373" t="e">
        <f t="shared" si="0"/>
        <v>#DIV/0!</v>
      </c>
      <c r="L39" s="373" t="e">
        <f t="shared" si="1"/>
        <v>#DIV/0!</v>
      </c>
      <c r="M39" s="373"/>
      <c r="N39" s="373"/>
    </row>
    <row r="40" spans="3:14" outlineLevel="1" x14ac:dyDescent="0.25">
      <c r="C40" s="334" t="s">
        <v>109</v>
      </c>
      <c r="D40" s="370"/>
      <c r="E40" s="333"/>
      <c r="F40" s="333"/>
      <c r="G40" s="333"/>
      <c r="H40" s="408"/>
      <c r="I40" s="333"/>
      <c r="J40" s="356"/>
      <c r="K40" s="373" t="e">
        <f t="shared" si="0"/>
        <v>#DIV/0!</v>
      </c>
      <c r="L40" s="373" t="e">
        <f t="shared" si="1"/>
        <v>#DIV/0!</v>
      </c>
      <c r="M40" s="373"/>
      <c r="N40" s="373"/>
    </row>
    <row r="41" spans="3:14" outlineLevel="1" x14ac:dyDescent="0.25">
      <c r="C41" s="334" t="s">
        <v>110</v>
      </c>
      <c r="D41" s="370"/>
      <c r="E41" s="333"/>
      <c r="F41" s="333"/>
      <c r="G41" s="333"/>
      <c r="H41" s="408"/>
      <c r="I41" s="333"/>
      <c r="J41" s="356"/>
      <c r="K41" s="373" t="e">
        <f t="shared" si="0"/>
        <v>#DIV/0!</v>
      </c>
      <c r="L41" s="373" t="e">
        <f t="shared" si="1"/>
        <v>#DIV/0!</v>
      </c>
      <c r="M41" s="373"/>
      <c r="N41" s="373"/>
    </row>
    <row r="42" spans="3:14" outlineLevel="1" x14ac:dyDescent="0.25">
      <c r="C42" s="334" t="s">
        <v>39</v>
      </c>
      <c r="D42" s="370"/>
      <c r="E42" s="333"/>
      <c r="F42" s="333"/>
      <c r="G42" s="333"/>
      <c r="H42" s="408"/>
      <c r="I42" s="333"/>
      <c r="J42" s="356"/>
      <c r="K42" s="373" t="e">
        <f t="shared" si="0"/>
        <v>#DIV/0!</v>
      </c>
      <c r="L42" s="373" t="e">
        <f t="shared" si="1"/>
        <v>#DIV/0!</v>
      </c>
      <c r="M42" s="373"/>
      <c r="N42" s="373"/>
    </row>
    <row r="43" spans="3:14" outlineLevel="1" x14ac:dyDescent="0.25">
      <c r="C43" s="334" t="s">
        <v>111</v>
      </c>
      <c r="D43" s="370"/>
      <c r="E43" s="333"/>
      <c r="F43" s="333"/>
      <c r="G43" s="333"/>
      <c r="H43" s="408"/>
      <c r="I43" s="333"/>
      <c r="J43" s="356"/>
      <c r="K43" s="373" t="e">
        <f t="shared" si="0"/>
        <v>#DIV/0!</v>
      </c>
      <c r="L43" s="373" t="e">
        <f t="shared" si="1"/>
        <v>#DIV/0!</v>
      </c>
      <c r="M43" s="373"/>
      <c r="N43" s="373"/>
    </row>
    <row r="44" spans="3:14" outlineLevel="1" x14ac:dyDescent="0.25">
      <c r="C44" s="334" t="s">
        <v>43</v>
      </c>
      <c r="D44" s="370"/>
      <c r="E44" s="333"/>
      <c r="F44" s="333"/>
      <c r="G44" s="333"/>
      <c r="H44" s="408"/>
      <c r="I44" s="333"/>
      <c r="J44" s="356"/>
      <c r="K44" s="373" t="e">
        <f t="shared" si="0"/>
        <v>#DIV/0!</v>
      </c>
      <c r="L44" s="373" t="e">
        <f t="shared" si="1"/>
        <v>#DIV/0!</v>
      </c>
      <c r="M44" s="373"/>
      <c r="N44" s="373"/>
    </row>
    <row r="45" spans="3:14" outlineLevel="1" x14ac:dyDescent="0.25">
      <c r="C45" s="369" t="s">
        <v>332</v>
      </c>
      <c r="D45" s="368">
        <f>SUM(D37:D44)</f>
        <v>0</v>
      </c>
      <c r="E45" s="333"/>
      <c r="F45" s="333"/>
      <c r="G45" s="333"/>
      <c r="H45" s="408"/>
      <c r="I45" s="333"/>
      <c r="J45" s="356"/>
      <c r="K45" s="373" t="e">
        <f t="shared" si="0"/>
        <v>#DIV/0!</v>
      </c>
      <c r="L45" s="373" t="e">
        <f t="shared" si="1"/>
        <v>#DIV/0!</v>
      </c>
      <c r="M45" s="373"/>
      <c r="N45" s="373"/>
    </row>
    <row r="46" spans="3:14" outlineLevel="1" x14ac:dyDescent="0.25">
      <c r="C46" s="348" t="s">
        <v>112</v>
      </c>
      <c r="D46" s="347"/>
      <c r="E46" s="333"/>
      <c r="F46" s="333"/>
      <c r="G46" s="333"/>
      <c r="H46" s="408"/>
      <c r="I46" s="333"/>
      <c r="J46" s="356"/>
      <c r="K46" s="373" t="e">
        <f t="shared" si="0"/>
        <v>#DIV/0!</v>
      </c>
      <c r="L46" s="373" t="e">
        <f t="shared" si="1"/>
        <v>#DIV/0!</v>
      </c>
      <c r="M46" s="373"/>
      <c r="N46" s="373"/>
    </row>
    <row r="47" spans="3:14" outlineLevel="1" x14ac:dyDescent="0.25">
      <c r="C47" s="367" t="s">
        <v>113</v>
      </c>
      <c r="D47" s="366"/>
      <c r="E47" s="333"/>
      <c r="F47" s="333"/>
      <c r="G47" s="333"/>
      <c r="H47" s="408"/>
      <c r="I47" s="333"/>
      <c r="J47" s="356"/>
      <c r="K47" s="373" t="e">
        <f t="shared" si="0"/>
        <v>#DIV/0!</v>
      </c>
      <c r="L47" s="373" t="e">
        <f t="shared" si="1"/>
        <v>#DIV/0!</v>
      </c>
      <c r="M47" s="373"/>
      <c r="N47" s="373"/>
    </row>
    <row r="48" spans="3:14" outlineLevel="1" x14ac:dyDescent="0.25">
      <c r="C48" s="367"/>
      <c r="D48" s="366"/>
      <c r="E48" s="333"/>
      <c r="F48" s="333"/>
      <c r="G48" s="333"/>
      <c r="H48" s="408"/>
      <c r="I48" s="333"/>
      <c r="J48" s="356"/>
      <c r="K48" s="373" t="e">
        <f t="shared" si="0"/>
        <v>#DIV/0!</v>
      </c>
      <c r="L48" s="373" t="e">
        <f t="shared" si="1"/>
        <v>#DIV/0!</v>
      </c>
      <c r="M48" s="373"/>
      <c r="N48" s="373"/>
    </row>
    <row r="49" spans="3:14" x14ac:dyDescent="0.25">
      <c r="C49" s="365" t="s">
        <v>333</v>
      </c>
      <c r="D49" s="364">
        <f>F49+G49</f>
        <v>0</v>
      </c>
      <c r="E49" s="363"/>
      <c r="F49" s="363">
        <f>SUM(F37:F48)</f>
        <v>0</v>
      </c>
      <c r="G49" s="363">
        <f>SUM(G37:G48)</f>
        <v>0</v>
      </c>
      <c r="H49" s="406" t="e">
        <f>(F49+G49)/($F$79+$G$79)</f>
        <v>#DIV/0!</v>
      </c>
      <c r="I49" s="362" t="e">
        <f>H49*($D$96+$D$103)</f>
        <v>#DIV/0!</v>
      </c>
      <c r="J49" s="361"/>
      <c r="K49" s="360" t="e">
        <f t="shared" si="0"/>
        <v>#DIV/0!</v>
      </c>
      <c r="L49" s="360" t="e">
        <f t="shared" si="1"/>
        <v>#DIV/0!</v>
      </c>
      <c r="M49" s="359" t="e">
        <f>I49/J49</f>
        <v>#DIV/0!</v>
      </c>
      <c r="N49" s="359" t="e">
        <f>K49+L49+M49</f>
        <v>#DIV/0!</v>
      </c>
    </row>
    <row r="50" spans="3:14" ht="13.8" thickBot="1" x14ac:dyDescent="0.3">
      <c r="C50" s="378"/>
      <c r="D50" s="377"/>
      <c r="E50" s="376"/>
      <c r="F50" s="376"/>
      <c r="G50" s="376"/>
      <c r="H50" s="407"/>
      <c r="I50" s="376"/>
      <c r="J50" s="356"/>
      <c r="K50" s="373"/>
      <c r="L50" s="373"/>
      <c r="M50" s="373"/>
      <c r="N50" s="373"/>
    </row>
    <row r="51" spans="3:14" outlineLevel="1" x14ac:dyDescent="0.25">
      <c r="C51" s="375" t="s">
        <v>105</v>
      </c>
      <c r="D51" s="374"/>
      <c r="E51" s="333"/>
      <c r="F51" s="333"/>
      <c r="G51" s="333"/>
      <c r="H51" s="408"/>
      <c r="I51" s="333"/>
      <c r="J51" s="356"/>
      <c r="K51" s="373" t="e">
        <f t="shared" si="0"/>
        <v>#DIV/0!</v>
      </c>
      <c r="L51" s="373" t="e">
        <f t="shared" si="1"/>
        <v>#DIV/0!</v>
      </c>
      <c r="M51" s="373"/>
      <c r="N51" s="373"/>
    </row>
    <row r="52" spans="3:14" outlineLevel="1" x14ac:dyDescent="0.25">
      <c r="C52" s="334" t="s">
        <v>107</v>
      </c>
      <c r="D52" s="370"/>
      <c r="E52" s="333"/>
      <c r="F52" s="333"/>
      <c r="G52" s="333"/>
      <c r="H52" s="408"/>
      <c r="I52" s="333"/>
      <c r="J52" s="356"/>
      <c r="K52" s="373" t="e">
        <f t="shared" si="0"/>
        <v>#DIV/0!</v>
      </c>
      <c r="L52" s="373" t="e">
        <f t="shared" si="1"/>
        <v>#DIV/0!</v>
      </c>
      <c r="M52" s="373"/>
      <c r="N52" s="373"/>
    </row>
    <row r="53" spans="3:14" outlineLevel="1" x14ac:dyDescent="0.25">
      <c r="C53" s="334" t="s">
        <v>108</v>
      </c>
      <c r="D53" s="370"/>
      <c r="E53" s="333"/>
      <c r="F53" s="333"/>
      <c r="G53" s="333"/>
      <c r="H53" s="408"/>
      <c r="I53" s="333"/>
      <c r="J53" s="356"/>
      <c r="K53" s="373" t="e">
        <f t="shared" si="0"/>
        <v>#DIV/0!</v>
      </c>
      <c r="L53" s="373" t="e">
        <f t="shared" si="1"/>
        <v>#DIV/0!</v>
      </c>
      <c r="M53" s="373"/>
      <c r="N53" s="373"/>
    </row>
    <row r="54" spans="3:14" outlineLevel="1" x14ac:dyDescent="0.25">
      <c r="C54" s="334" t="s">
        <v>109</v>
      </c>
      <c r="D54" s="370"/>
      <c r="E54" s="333"/>
      <c r="F54" s="333"/>
      <c r="G54" s="333"/>
      <c r="H54" s="408"/>
      <c r="I54" s="333"/>
      <c r="J54" s="356"/>
      <c r="K54" s="373" t="e">
        <f t="shared" si="0"/>
        <v>#DIV/0!</v>
      </c>
      <c r="L54" s="373" t="e">
        <f t="shared" si="1"/>
        <v>#DIV/0!</v>
      </c>
      <c r="M54" s="373"/>
      <c r="N54" s="373"/>
    </row>
    <row r="55" spans="3:14" outlineLevel="1" x14ac:dyDescent="0.25">
      <c r="C55" s="334" t="s">
        <v>110</v>
      </c>
      <c r="D55" s="370"/>
      <c r="E55" s="333"/>
      <c r="F55" s="333"/>
      <c r="G55" s="333"/>
      <c r="H55" s="408"/>
      <c r="I55" s="333"/>
      <c r="J55" s="356"/>
      <c r="K55" s="373" t="e">
        <f t="shared" si="0"/>
        <v>#DIV/0!</v>
      </c>
      <c r="L55" s="373" t="e">
        <f t="shared" si="1"/>
        <v>#DIV/0!</v>
      </c>
      <c r="M55" s="373"/>
      <c r="N55" s="373"/>
    </row>
    <row r="56" spans="3:14" outlineLevel="1" x14ac:dyDescent="0.25">
      <c r="C56" s="334" t="s">
        <v>39</v>
      </c>
      <c r="D56" s="370"/>
      <c r="E56" s="333"/>
      <c r="F56" s="333"/>
      <c r="G56" s="333"/>
      <c r="H56" s="408"/>
      <c r="I56" s="333"/>
      <c r="J56" s="356"/>
      <c r="K56" s="373" t="e">
        <f t="shared" si="0"/>
        <v>#DIV/0!</v>
      </c>
      <c r="L56" s="373" t="e">
        <f t="shared" si="1"/>
        <v>#DIV/0!</v>
      </c>
      <c r="M56" s="373"/>
      <c r="N56" s="373"/>
    </row>
    <row r="57" spans="3:14" outlineLevel="1" x14ac:dyDescent="0.25">
      <c r="C57" s="334" t="s">
        <v>111</v>
      </c>
      <c r="D57" s="370"/>
      <c r="E57" s="333"/>
      <c r="F57" s="333"/>
      <c r="G57" s="333"/>
      <c r="H57" s="408"/>
      <c r="I57" s="333"/>
      <c r="J57" s="356"/>
      <c r="K57" s="373" t="e">
        <f t="shared" si="0"/>
        <v>#DIV/0!</v>
      </c>
      <c r="L57" s="373" t="e">
        <f t="shared" si="1"/>
        <v>#DIV/0!</v>
      </c>
      <c r="M57" s="373"/>
      <c r="N57" s="373"/>
    </row>
    <row r="58" spans="3:14" outlineLevel="1" x14ac:dyDescent="0.25">
      <c r="C58" s="334" t="s">
        <v>43</v>
      </c>
      <c r="D58" s="370"/>
      <c r="E58" s="333"/>
      <c r="F58" s="333"/>
      <c r="G58" s="333"/>
      <c r="H58" s="408"/>
      <c r="I58" s="333"/>
      <c r="J58" s="356"/>
      <c r="K58" s="373" t="e">
        <f t="shared" si="0"/>
        <v>#DIV/0!</v>
      </c>
      <c r="L58" s="373" t="e">
        <f t="shared" si="1"/>
        <v>#DIV/0!</v>
      </c>
      <c r="M58" s="373"/>
      <c r="N58" s="373"/>
    </row>
    <row r="59" spans="3:14" outlineLevel="1" x14ac:dyDescent="0.25">
      <c r="C59" s="369" t="s">
        <v>334</v>
      </c>
      <c r="D59" s="368">
        <f>SUM(D51:D58)</f>
        <v>0</v>
      </c>
      <c r="E59" s="333"/>
      <c r="F59" s="333"/>
      <c r="G59" s="333"/>
      <c r="H59" s="408"/>
      <c r="I59" s="333"/>
      <c r="J59" s="356"/>
      <c r="K59" s="373" t="e">
        <f t="shared" si="0"/>
        <v>#DIV/0!</v>
      </c>
      <c r="L59" s="373" t="e">
        <f t="shared" si="1"/>
        <v>#DIV/0!</v>
      </c>
      <c r="M59" s="373"/>
      <c r="N59" s="373"/>
    </row>
    <row r="60" spans="3:14" outlineLevel="1" x14ac:dyDescent="0.25">
      <c r="C60" s="348" t="s">
        <v>112</v>
      </c>
      <c r="D60" s="347"/>
      <c r="E60" s="333"/>
      <c r="F60" s="333"/>
      <c r="G60" s="333"/>
      <c r="H60" s="408"/>
      <c r="I60" s="333"/>
      <c r="J60" s="356"/>
      <c r="K60" s="373" t="e">
        <f t="shared" si="0"/>
        <v>#DIV/0!</v>
      </c>
      <c r="L60" s="373" t="e">
        <f t="shared" si="1"/>
        <v>#DIV/0!</v>
      </c>
      <c r="M60" s="373"/>
      <c r="N60" s="373"/>
    </row>
    <row r="61" spans="3:14" outlineLevel="1" x14ac:dyDescent="0.25">
      <c r="C61" s="367" t="s">
        <v>113</v>
      </c>
      <c r="D61" s="366"/>
      <c r="E61" s="333"/>
      <c r="F61" s="333"/>
      <c r="G61" s="333"/>
      <c r="H61" s="408"/>
      <c r="I61" s="333"/>
      <c r="J61" s="356"/>
      <c r="K61" s="373" t="e">
        <f t="shared" si="0"/>
        <v>#DIV/0!</v>
      </c>
      <c r="L61" s="373" t="e">
        <f t="shared" si="1"/>
        <v>#DIV/0!</v>
      </c>
      <c r="M61" s="373"/>
      <c r="N61" s="373"/>
    </row>
    <row r="62" spans="3:14" outlineLevel="1" x14ac:dyDescent="0.25">
      <c r="C62" s="334"/>
      <c r="D62" s="379"/>
      <c r="E62" s="333"/>
      <c r="F62" s="333"/>
      <c r="G62" s="333"/>
      <c r="H62" s="408"/>
      <c r="I62" s="333"/>
      <c r="J62" s="356"/>
      <c r="K62" s="373" t="e">
        <f t="shared" si="0"/>
        <v>#DIV/0!</v>
      </c>
      <c r="L62" s="373" t="e">
        <f t="shared" si="1"/>
        <v>#DIV/0!</v>
      </c>
      <c r="M62" s="373"/>
      <c r="N62" s="373"/>
    </row>
    <row r="63" spans="3:14" x14ac:dyDescent="0.25">
      <c r="C63" s="365" t="s">
        <v>335</v>
      </c>
      <c r="D63" s="364">
        <f>F63+G63</f>
        <v>0</v>
      </c>
      <c r="E63" s="363"/>
      <c r="F63" s="363">
        <f>SUM(F51:F62)</f>
        <v>0</v>
      </c>
      <c r="G63" s="363">
        <f>SUM(G51:G62)</f>
        <v>0</v>
      </c>
      <c r="H63" s="406" t="e">
        <f>(F63+G63)/($F$79+$G$79)</f>
        <v>#DIV/0!</v>
      </c>
      <c r="I63" s="362" t="e">
        <f>H63*($D$96+$D$103)</f>
        <v>#DIV/0!</v>
      </c>
      <c r="J63" s="361"/>
      <c r="K63" s="360" t="e">
        <f t="shared" si="0"/>
        <v>#DIV/0!</v>
      </c>
      <c r="L63" s="360" t="e">
        <f t="shared" si="1"/>
        <v>#DIV/0!</v>
      </c>
      <c r="M63" s="359" t="e">
        <f>I63/J63</f>
        <v>#DIV/0!</v>
      </c>
      <c r="N63" s="359" t="e">
        <f>K63+L63+M63</f>
        <v>#DIV/0!</v>
      </c>
    </row>
    <row r="64" spans="3:14" ht="13.8" thickBot="1" x14ac:dyDescent="0.3">
      <c r="C64" s="378"/>
      <c r="D64" s="377"/>
      <c r="E64" s="376"/>
      <c r="F64" s="376"/>
      <c r="G64" s="376"/>
      <c r="H64" s="407"/>
      <c r="I64" s="376"/>
      <c r="J64" s="356"/>
      <c r="K64" s="373"/>
      <c r="L64" s="373"/>
      <c r="M64" s="373"/>
      <c r="N64" s="373"/>
    </row>
    <row r="65" spans="3:14" outlineLevel="1" x14ac:dyDescent="0.25">
      <c r="C65" s="375" t="s">
        <v>105</v>
      </c>
      <c r="D65" s="374"/>
      <c r="E65" s="333"/>
      <c r="F65" s="333"/>
      <c r="G65" s="333"/>
      <c r="H65" s="408"/>
      <c r="I65" s="333"/>
      <c r="J65" s="356"/>
      <c r="K65" s="373" t="e">
        <f t="shared" si="0"/>
        <v>#DIV/0!</v>
      </c>
      <c r="L65" s="373" t="e">
        <f t="shared" si="1"/>
        <v>#DIV/0!</v>
      </c>
      <c r="M65" s="373"/>
      <c r="N65" s="373"/>
    </row>
    <row r="66" spans="3:14" outlineLevel="1" x14ac:dyDescent="0.25">
      <c r="C66" s="334" t="s">
        <v>107</v>
      </c>
      <c r="D66" s="370"/>
      <c r="E66" s="333"/>
      <c r="F66" s="333"/>
      <c r="G66" s="333"/>
      <c r="H66" s="408"/>
      <c r="I66" s="333"/>
      <c r="J66" s="356"/>
      <c r="K66" s="373" t="e">
        <f t="shared" si="0"/>
        <v>#DIV/0!</v>
      </c>
      <c r="L66" s="373" t="e">
        <f t="shared" si="1"/>
        <v>#DIV/0!</v>
      </c>
      <c r="M66" s="373"/>
      <c r="N66" s="373"/>
    </row>
    <row r="67" spans="3:14" outlineLevel="1" x14ac:dyDescent="0.25">
      <c r="C67" s="334" t="s">
        <v>108</v>
      </c>
      <c r="D67" s="370"/>
      <c r="E67" s="333"/>
      <c r="F67" s="333"/>
      <c r="G67" s="333"/>
      <c r="H67" s="408"/>
      <c r="I67" s="333"/>
      <c r="J67" s="356"/>
      <c r="K67" s="373" t="e">
        <f t="shared" si="0"/>
        <v>#DIV/0!</v>
      </c>
      <c r="L67" s="373" t="e">
        <f t="shared" si="1"/>
        <v>#DIV/0!</v>
      </c>
      <c r="M67" s="373"/>
      <c r="N67" s="373"/>
    </row>
    <row r="68" spans="3:14" outlineLevel="1" x14ac:dyDescent="0.25">
      <c r="C68" s="334" t="s">
        <v>109</v>
      </c>
      <c r="D68" s="370"/>
      <c r="E68" s="333"/>
      <c r="F68" s="333"/>
      <c r="G68" s="333"/>
      <c r="H68" s="408"/>
      <c r="I68" s="333"/>
      <c r="J68" s="356"/>
      <c r="K68" s="373" t="e">
        <f t="shared" si="0"/>
        <v>#DIV/0!</v>
      </c>
      <c r="L68" s="373" t="e">
        <f t="shared" si="1"/>
        <v>#DIV/0!</v>
      </c>
      <c r="M68" s="373"/>
      <c r="N68" s="373"/>
    </row>
    <row r="69" spans="3:14" outlineLevel="1" x14ac:dyDescent="0.25">
      <c r="C69" s="334" t="s">
        <v>110</v>
      </c>
      <c r="D69" s="370"/>
      <c r="E69" s="333"/>
      <c r="F69" s="333"/>
      <c r="G69" s="333"/>
      <c r="H69" s="408"/>
      <c r="I69" s="333"/>
      <c r="J69" s="356"/>
      <c r="K69" s="373" t="e">
        <f t="shared" si="0"/>
        <v>#DIV/0!</v>
      </c>
      <c r="L69" s="373" t="e">
        <f t="shared" si="1"/>
        <v>#DIV/0!</v>
      </c>
      <c r="M69" s="373"/>
      <c r="N69" s="373"/>
    </row>
    <row r="70" spans="3:14" outlineLevel="1" x14ac:dyDescent="0.25">
      <c r="C70" s="334" t="s">
        <v>39</v>
      </c>
      <c r="D70" s="370"/>
      <c r="E70" s="333"/>
      <c r="F70" s="333"/>
      <c r="G70" s="333"/>
      <c r="H70" s="408"/>
      <c r="I70" s="333"/>
      <c r="J70" s="356"/>
      <c r="K70" s="373" t="e">
        <f t="shared" si="0"/>
        <v>#DIV/0!</v>
      </c>
      <c r="L70" s="373" t="e">
        <f t="shared" si="1"/>
        <v>#DIV/0!</v>
      </c>
      <c r="M70" s="373"/>
      <c r="N70" s="373"/>
    </row>
    <row r="71" spans="3:14" outlineLevel="1" x14ac:dyDescent="0.25">
      <c r="C71" s="334" t="s">
        <v>111</v>
      </c>
      <c r="D71" s="370"/>
      <c r="E71" s="333"/>
      <c r="F71" s="333"/>
      <c r="G71" s="333"/>
      <c r="H71" s="408"/>
      <c r="I71" s="333"/>
      <c r="J71" s="372"/>
      <c r="K71" s="371" t="e">
        <f t="shared" si="0"/>
        <v>#DIV/0!</v>
      </c>
      <c r="L71" s="371" t="e">
        <f t="shared" si="1"/>
        <v>#DIV/0!</v>
      </c>
      <c r="M71" s="371"/>
      <c r="N71" s="371"/>
    </row>
    <row r="72" spans="3:14" outlineLevel="1" x14ac:dyDescent="0.25">
      <c r="C72" s="334" t="s">
        <v>43</v>
      </c>
      <c r="D72" s="370"/>
      <c r="E72" s="333"/>
      <c r="F72" s="333"/>
      <c r="G72" s="333"/>
      <c r="H72" s="408"/>
      <c r="I72" s="333"/>
      <c r="J72" s="356"/>
      <c r="K72" s="356" t="e">
        <f t="shared" si="0"/>
        <v>#DIV/0!</v>
      </c>
      <c r="L72" s="356" t="e">
        <f t="shared" si="1"/>
        <v>#DIV/0!</v>
      </c>
      <c r="M72" s="356"/>
      <c r="N72" s="356"/>
    </row>
    <row r="73" spans="3:14" outlineLevel="1" x14ac:dyDescent="0.25">
      <c r="C73" s="369" t="s">
        <v>336</v>
      </c>
      <c r="D73" s="368">
        <f>SUM(D65:D72)</f>
        <v>0</v>
      </c>
      <c r="E73" s="333"/>
      <c r="F73" s="333"/>
      <c r="G73" s="333"/>
      <c r="H73" s="408"/>
      <c r="I73" s="333"/>
      <c r="J73" s="356"/>
      <c r="K73" s="356" t="e">
        <f t="shared" si="0"/>
        <v>#DIV/0!</v>
      </c>
      <c r="L73" s="356" t="e">
        <f t="shared" si="1"/>
        <v>#DIV/0!</v>
      </c>
      <c r="M73" s="356"/>
      <c r="N73" s="356"/>
    </row>
    <row r="74" spans="3:14" outlineLevel="1" x14ac:dyDescent="0.25">
      <c r="C74" s="348" t="s">
        <v>112</v>
      </c>
      <c r="D74" s="347"/>
      <c r="E74" s="333"/>
      <c r="F74" s="333"/>
      <c r="G74" s="333"/>
      <c r="H74" s="408"/>
      <c r="I74" s="333"/>
      <c r="J74" s="356"/>
      <c r="K74" s="356" t="e">
        <f t="shared" si="0"/>
        <v>#DIV/0!</v>
      </c>
      <c r="L74" s="356" t="e">
        <f t="shared" si="1"/>
        <v>#DIV/0!</v>
      </c>
      <c r="M74" s="356"/>
      <c r="N74" s="356"/>
    </row>
    <row r="75" spans="3:14" outlineLevel="1" x14ac:dyDescent="0.25">
      <c r="C75" s="367" t="s">
        <v>113</v>
      </c>
      <c r="D75" s="366"/>
      <c r="E75" s="333"/>
      <c r="F75" s="333"/>
      <c r="G75" s="333"/>
      <c r="H75" s="408"/>
      <c r="I75" s="333"/>
      <c r="J75" s="356"/>
      <c r="K75" s="356" t="e">
        <f t="shared" si="0"/>
        <v>#DIV/0!</v>
      </c>
      <c r="L75" s="356" t="e">
        <f t="shared" si="1"/>
        <v>#DIV/0!</v>
      </c>
      <c r="M75" s="356"/>
      <c r="N75" s="356"/>
    </row>
    <row r="76" spans="3:14" outlineLevel="1" x14ac:dyDescent="0.25">
      <c r="C76" s="367"/>
      <c r="D76" s="366"/>
      <c r="E76" s="333"/>
      <c r="F76" s="333"/>
      <c r="G76" s="333"/>
      <c r="H76" s="408"/>
      <c r="I76" s="333"/>
      <c r="J76" s="356"/>
      <c r="K76" s="356" t="e">
        <f t="shared" si="0"/>
        <v>#DIV/0!</v>
      </c>
      <c r="L76" s="356" t="e">
        <f t="shared" si="1"/>
        <v>#DIV/0!</v>
      </c>
      <c r="M76" s="356"/>
      <c r="N76" s="356"/>
    </row>
    <row r="77" spans="3:14" x14ac:dyDescent="0.25">
      <c r="C77" s="365" t="s">
        <v>337</v>
      </c>
      <c r="D77" s="364">
        <f>F77+G77</f>
        <v>0</v>
      </c>
      <c r="E77" s="363"/>
      <c r="F77" s="363">
        <f>SUM(F65:F76)</f>
        <v>0</v>
      </c>
      <c r="G77" s="363">
        <f>SUM(G65:G76)</f>
        <v>0</v>
      </c>
      <c r="H77" s="406" t="e">
        <f>(F77+G77)/($F$79+$G$79)</f>
        <v>#DIV/0!</v>
      </c>
      <c r="I77" s="362" t="e">
        <f>H77*($D$96+$D$103)</f>
        <v>#DIV/0!</v>
      </c>
      <c r="J77" s="361"/>
      <c r="K77" s="360" t="e">
        <f t="shared" si="0"/>
        <v>#DIV/0!</v>
      </c>
      <c r="L77" s="360" t="e">
        <f t="shared" si="1"/>
        <v>#DIV/0!</v>
      </c>
      <c r="M77" s="359" t="e">
        <f>I77/J77</f>
        <v>#DIV/0!</v>
      </c>
      <c r="N77" s="359" t="e">
        <f>K77+L77+M77</f>
        <v>#DIV/0!</v>
      </c>
    </row>
    <row r="78" spans="3:14" ht="13.8" thickBot="1" x14ac:dyDescent="0.3">
      <c r="C78" s="358"/>
      <c r="D78" s="357"/>
      <c r="E78" s="379"/>
      <c r="F78" s="376"/>
      <c r="G78" s="376"/>
      <c r="H78" s="333"/>
      <c r="I78" s="333"/>
      <c r="J78" s="356"/>
      <c r="K78" s="355"/>
      <c r="M78" s="355"/>
      <c r="N78" s="355"/>
    </row>
    <row r="79" spans="3:14" ht="14.4" thickBot="1" x14ac:dyDescent="0.3">
      <c r="C79" s="337" t="s">
        <v>282</v>
      </c>
      <c r="D79" s="349">
        <f>D21+D35+D49+D63+D77</f>
        <v>0</v>
      </c>
      <c r="E79" s="349">
        <f>E17+E31+E45+E59+E73</f>
        <v>0</v>
      </c>
      <c r="F79" s="349">
        <f>F21+F35+F49+F63+F77</f>
        <v>0</v>
      </c>
      <c r="G79" s="349">
        <f>G21+G35+G49+G63+G77</f>
        <v>0</v>
      </c>
      <c r="H79" s="354" t="e">
        <f>H77+H63+H49+H35+H21</f>
        <v>#DIV/0!</v>
      </c>
      <c r="I79" s="353" t="e">
        <f>I77+I63+I49+I35+I21</f>
        <v>#DIV/0!</v>
      </c>
      <c r="J79" s="352"/>
      <c r="K79" s="351" t="e">
        <f>F79/J79</f>
        <v>#DIV/0!</v>
      </c>
      <c r="L79" s="350" t="e">
        <f>G79/J79</f>
        <v>#DIV/0!</v>
      </c>
      <c r="M79" s="350" t="e">
        <f>I79/J79</f>
        <v>#DIV/0!</v>
      </c>
      <c r="N79" s="350" t="e">
        <f>K79+L79+M79</f>
        <v>#DIV/0!</v>
      </c>
    </row>
    <row r="80" spans="3:14" x14ac:dyDescent="0.25">
      <c r="C80" s="348"/>
      <c r="D80" s="347"/>
      <c r="E80" s="339"/>
      <c r="F80" s="339"/>
      <c r="G80" s="339"/>
      <c r="H80" s="339"/>
      <c r="I80" s="339"/>
      <c r="J80" s="338"/>
    </row>
    <row r="81" spans="2:20" outlineLevel="1" x14ac:dyDescent="0.25">
      <c r="C81" s="343" t="s">
        <v>84</v>
      </c>
      <c r="D81" s="342"/>
      <c r="E81" s="341"/>
      <c r="F81" s="341"/>
      <c r="G81" s="341"/>
      <c r="H81" s="341"/>
      <c r="I81" s="341"/>
      <c r="J81" s="338"/>
    </row>
    <row r="82" spans="2:20" outlineLevel="1" x14ac:dyDescent="0.25">
      <c r="C82" s="334" t="s">
        <v>114</v>
      </c>
      <c r="D82" s="340"/>
      <c r="E82" s="339"/>
      <c r="F82" s="339"/>
      <c r="G82" s="339"/>
      <c r="H82" s="339"/>
      <c r="I82" s="339"/>
      <c r="J82" s="338"/>
    </row>
    <row r="83" spans="2:20" outlineLevel="1" x14ac:dyDescent="0.25">
      <c r="C83" s="346" t="s">
        <v>218</v>
      </c>
      <c r="D83" s="340"/>
      <c r="E83" s="339"/>
      <c r="F83" s="339"/>
      <c r="G83" s="339"/>
      <c r="H83" s="339"/>
      <c r="I83" s="339"/>
      <c r="J83" s="338"/>
    </row>
    <row r="84" spans="2:20" outlineLevel="1" x14ac:dyDescent="0.25">
      <c r="C84" s="334" t="s">
        <v>115</v>
      </c>
      <c r="D84" s="340"/>
      <c r="E84" s="339"/>
      <c r="F84" s="339"/>
      <c r="G84" s="339"/>
      <c r="H84" s="339"/>
      <c r="I84" s="339"/>
      <c r="J84" s="338"/>
    </row>
    <row r="85" spans="2:20" outlineLevel="1" x14ac:dyDescent="0.25">
      <c r="C85" s="334" t="s">
        <v>116</v>
      </c>
      <c r="D85" s="340"/>
      <c r="E85" s="339"/>
      <c r="F85" s="339"/>
      <c r="G85" s="339"/>
      <c r="H85" s="339"/>
      <c r="I85" s="339"/>
      <c r="J85" s="338"/>
    </row>
    <row r="86" spans="2:20" outlineLevel="1" x14ac:dyDescent="0.25">
      <c r="C86" s="334" t="s">
        <v>117</v>
      </c>
      <c r="D86" s="340"/>
      <c r="E86" s="339"/>
      <c r="F86" s="339"/>
      <c r="G86" s="339"/>
      <c r="H86" s="339"/>
      <c r="I86" s="339"/>
      <c r="J86" s="338"/>
    </row>
    <row r="87" spans="2:20" outlineLevel="1" x14ac:dyDescent="0.25">
      <c r="C87" s="334" t="s">
        <v>118</v>
      </c>
      <c r="D87" s="340"/>
      <c r="E87" s="339"/>
      <c r="F87" s="339"/>
      <c r="G87" s="339"/>
      <c r="H87" s="339"/>
      <c r="I87" s="339"/>
      <c r="J87" s="338"/>
    </row>
    <row r="88" spans="2:20" outlineLevel="1" x14ac:dyDescent="0.25">
      <c r="C88" s="334" t="s">
        <v>119</v>
      </c>
      <c r="D88" s="340"/>
      <c r="E88" s="339"/>
      <c r="F88" s="339"/>
      <c r="G88" s="339"/>
      <c r="H88" s="339"/>
      <c r="I88" s="339"/>
      <c r="J88" s="338"/>
    </row>
    <row r="89" spans="2:20" s="328" customFormat="1" outlineLevel="1" x14ac:dyDescent="0.25">
      <c r="B89" s="327"/>
      <c r="C89" s="334" t="s">
        <v>120</v>
      </c>
      <c r="D89" s="340"/>
      <c r="E89" s="339"/>
      <c r="F89" s="339"/>
      <c r="G89" s="339"/>
      <c r="H89" s="339"/>
      <c r="I89" s="339"/>
      <c r="J89" s="338"/>
      <c r="O89" s="327"/>
      <c r="P89" s="327"/>
      <c r="Q89" s="327"/>
      <c r="R89" s="327"/>
      <c r="S89" s="327"/>
      <c r="T89" s="327"/>
    </row>
    <row r="90" spans="2:20" s="328" customFormat="1" outlineLevel="1" x14ac:dyDescent="0.25">
      <c r="B90" s="327"/>
      <c r="C90" s="334" t="s">
        <v>121</v>
      </c>
      <c r="D90" s="340"/>
      <c r="E90" s="339"/>
      <c r="F90" s="339"/>
      <c r="G90" s="339"/>
      <c r="H90" s="339"/>
      <c r="I90" s="339"/>
      <c r="J90" s="338"/>
      <c r="O90" s="327"/>
      <c r="P90" s="327"/>
      <c r="Q90" s="327"/>
      <c r="R90" s="327"/>
      <c r="S90" s="327"/>
      <c r="T90" s="327"/>
    </row>
    <row r="91" spans="2:20" s="328" customFormat="1" outlineLevel="1" x14ac:dyDescent="0.25">
      <c r="B91" s="327"/>
      <c r="C91" s="334" t="s">
        <v>122</v>
      </c>
      <c r="D91" s="340"/>
      <c r="E91" s="339"/>
      <c r="F91" s="339"/>
      <c r="G91" s="339"/>
      <c r="H91" s="339"/>
      <c r="I91" s="339"/>
      <c r="J91" s="338"/>
    </row>
    <row r="92" spans="2:20" s="328" customFormat="1" outlineLevel="1" x14ac:dyDescent="0.25">
      <c r="B92" s="327"/>
      <c r="C92" s="334" t="s">
        <v>123</v>
      </c>
      <c r="D92" s="340"/>
      <c r="E92" s="339"/>
      <c r="F92" s="339"/>
      <c r="G92" s="339"/>
      <c r="H92" s="339"/>
      <c r="I92" s="339"/>
      <c r="J92" s="338"/>
    </row>
    <row r="93" spans="2:20" s="328" customFormat="1" outlineLevel="1" x14ac:dyDescent="0.25">
      <c r="B93" s="327"/>
      <c r="C93" s="334" t="s">
        <v>124</v>
      </c>
      <c r="D93" s="340"/>
      <c r="E93" s="339"/>
      <c r="F93" s="339"/>
      <c r="G93" s="339"/>
      <c r="H93" s="339"/>
      <c r="I93" s="339"/>
      <c r="J93" s="338"/>
    </row>
    <row r="94" spans="2:20" s="328" customFormat="1" outlineLevel="1" x14ac:dyDescent="0.25">
      <c r="B94" s="327"/>
      <c r="C94" s="334" t="s">
        <v>125</v>
      </c>
      <c r="D94" s="340"/>
      <c r="E94" s="339"/>
      <c r="F94" s="339"/>
      <c r="G94" s="339"/>
      <c r="H94" s="339"/>
      <c r="I94" s="339"/>
      <c r="J94" s="338"/>
    </row>
    <row r="95" spans="2:20" s="328" customFormat="1" ht="13.8" outlineLevel="1" thickBot="1" x14ac:dyDescent="0.3">
      <c r="B95" s="327"/>
      <c r="C95" s="345" t="s">
        <v>126</v>
      </c>
      <c r="D95" s="344"/>
      <c r="E95" s="339"/>
      <c r="F95" s="339"/>
      <c r="G95" s="339"/>
      <c r="H95" s="339"/>
      <c r="I95" s="339"/>
      <c r="J95" s="338"/>
    </row>
    <row r="96" spans="2:20" s="328" customFormat="1" ht="13.8" thickBot="1" x14ac:dyDescent="0.3">
      <c r="B96" s="327"/>
      <c r="C96" s="337" t="s">
        <v>127</v>
      </c>
      <c r="D96" s="336">
        <f>SUM(D82:D95)</f>
        <v>0</v>
      </c>
      <c r="E96" s="335" t="e">
        <f>D96/D112</f>
        <v>#DIV/0!</v>
      </c>
      <c r="F96" s="405"/>
      <c r="G96" s="405"/>
      <c r="H96" s="335"/>
      <c r="I96" s="335"/>
      <c r="J96" s="338"/>
    </row>
    <row r="97" spans="2:10" s="328" customFormat="1" x14ac:dyDescent="0.25">
      <c r="B97" s="327"/>
      <c r="C97" s="334"/>
      <c r="D97" s="333"/>
      <c r="E97" s="339"/>
      <c r="F97" s="339"/>
      <c r="G97" s="339"/>
      <c r="H97" s="339"/>
      <c r="I97" s="339"/>
      <c r="J97" s="338"/>
    </row>
    <row r="98" spans="2:10" s="328" customFormat="1" outlineLevel="1" x14ac:dyDescent="0.25">
      <c r="B98" s="327"/>
      <c r="C98" s="343" t="s">
        <v>128</v>
      </c>
      <c r="D98" s="342"/>
      <c r="E98" s="341"/>
      <c r="F98" s="341"/>
      <c r="G98" s="341"/>
      <c r="H98" s="341"/>
      <c r="I98" s="341"/>
      <c r="J98" s="338"/>
    </row>
    <row r="99" spans="2:10" s="328" customFormat="1" outlineLevel="1" x14ac:dyDescent="0.25">
      <c r="B99" s="327"/>
      <c r="C99" s="334" t="s">
        <v>129</v>
      </c>
      <c r="D99" s="340"/>
      <c r="E99" s="339"/>
      <c r="F99" s="339"/>
      <c r="G99" s="339"/>
      <c r="H99" s="339"/>
      <c r="I99" s="339"/>
      <c r="J99" s="338"/>
    </row>
    <row r="100" spans="2:10" s="328" customFormat="1" outlineLevel="1" x14ac:dyDescent="0.25">
      <c r="B100" s="327"/>
      <c r="C100" s="334" t="s">
        <v>130</v>
      </c>
      <c r="D100" s="340"/>
      <c r="E100" s="339"/>
      <c r="F100" s="339"/>
      <c r="G100" s="339"/>
      <c r="H100" s="339"/>
      <c r="I100" s="339"/>
      <c r="J100" s="338"/>
    </row>
    <row r="101" spans="2:10" s="328" customFormat="1" outlineLevel="1" x14ac:dyDescent="0.25">
      <c r="B101" s="327"/>
      <c r="C101" s="334" t="s">
        <v>131</v>
      </c>
      <c r="D101" s="340"/>
      <c r="E101" s="339"/>
      <c r="F101" s="339"/>
      <c r="G101" s="339"/>
      <c r="H101" s="339"/>
      <c r="I101" s="339"/>
      <c r="J101" s="338"/>
    </row>
    <row r="102" spans="2:10" s="328" customFormat="1" ht="13.8" outlineLevel="1" thickBot="1" x14ac:dyDescent="0.3">
      <c r="B102" s="327"/>
      <c r="C102" s="334" t="s">
        <v>132</v>
      </c>
      <c r="D102" s="340"/>
      <c r="E102" s="339"/>
      <c r="F102" s="339"/>
      <c r="G102" s="339"/>
      <c r="H102" s="339"/>
      <c r="I102" s="339"/>
      <c r="J102" s="338"/>
    </row>
    <row r="103" spans="2:10" s="328" customFormat="1" ht="13.8" thickBot="1" x14ac:dyDescent="0.3">
      <c r="B103" s="327"/>
      <c r="C103" s="337" t="s">
        <v>133</v>
      </c>
      <c r="D103" s="336">
        <f>SUM(D99:D102)</f>
        <v>0</v>
      </c>
      <c r="E103" s="335" t="e">
        <f>D103/D112</f>
        <v>#DIV/0!</v>
      </c>
      <c r="F103" s="405"/>
      <c r="G103" s="405"/>
      <c r="H103" s="335"/>
      <c r="I103" s="335"/>
      <c r="J103" s="338"/>
    </row>
    <row r="104" spans="2:10" s="328" customFormat="1" x14ac:dyDescent="0.25">
      <c r="B104" s="327"/>
      <c r="C104" s="334"/>
      <c r="D104" s="333"/>
      <c r="E104" s="339"/>
      <c r="F104" s="339"/>
      <c r="G104" s="339"/>
      <c r="H104" s="339"/>
      <c r="I104" s="339"/>
      <c r="J104" s="338"/>
    </row>
    <row r="105" spans="2:10" s="328" customFormat="1" outlineLevel="1" x14ac:dyDescent="0.25">
      <c r="B105" s="327"/>
      <c r="C105" s="343" t="s">
        <v>134</v>
      </c>
      <c r="D105" s="342"/>
      <c r="E105" s="341"/>
      <c r="F105" s="341"/>
      <c r="G105" s="341"/>
      <c r="H105" s="341"/>
      <c r="I105" s="341"/>
      <c r="J105" s="338"/>
    </row>
    <row r="106" spans="2:10" s="328" customFormat="1" outlineLevel="1" x14ac:dyDescent="0.25">
      <c r="B106" s="327"/>
      <c r="C106" s="334" t="s">
        <v>135</v>
      </c>
      <c r="D106" s="340"/>
      <c r="E106" s="339"/>
      <c r="F106" s="339"/>
      <c r="G106" s="339"/>
      <c r="H106" s="339"/>
      <c r="I106" s="339"/>
      <c r="J106" s="338"/>
    </row>
    <row r="107" spans="2:10" s="328" customFormat="1" outlineLevel="1" x14ac:dyDescent="0.25">
      <c r="B107" s="327"/>
      <c r="C107" s="334" t="s">
        <v>136</v>
      </c>
      <c r="D107" s="340"/>
      <c r="E107" s="339"/>
      <c r="F107" s="339"/>
      <c r="G107" s="339"/>
      <c r="H107" s="339"/>
      <c r="I107" s="339"/>
      <c r="J107" s="338"/>
    </row>
    <row r="108" spans="2:10" s="328" customFormat="1" outlineLevel="1" x14ac:dyDescent="0.25">
      <c r="B108" s="327"/>
      <c r="C108" s="334" t="s">
        <v>137</v>
      </c>
      <c r="D108" s="340"/>
      <c r="E108" s="339"/>
      <c r="F108" s="339"/>
      <c r="G108" s="339"/>
      <c r="H108" s="339"/>
      <c r="I108" s="339"/>
      <c r="J108" s="338"/>
    </row>
    <row r="109" spans="2:10" s="328" customFormat="1" ht="13.8" outlineLevel="1" thickBot="1" x14ac:dyDescent="0.3">
      <c r="B109" s="327"/>
      <c r="C109" s="334" t="s">
        <v>138</v>
      </c>
      <c r="D109" s="340"/>
      <c r="E109" s="339"/>
      <c r="F109" s="339"/>
      <c r="G109" s="339"/>
      <c r="H109" s="339"/>
      <c r="I109" s="339"/>
      <c r="J109" s="338"/>
    </row>
    <row r="110" spans="2:10" s="328" customFormat="1" ht="13.8" thickBot="1" x14ac:dyDescent="0.3">
      <c r="B110" s="327"/>
      <c r="C110" s="337" t="s">
        <v>139</v>
      </c>
      <c r="D110" s="336">
        <f>SUM(D106:D109)</f>
        <v>0</v>
      </c>
      <c r="E110" s="335" t="e">
        <f>D110/D112</f>
        <v>#DIV/0!</v>
      </c>
      <c r="F110" s="405"/>
      <c r="G110" s="405"/>
      <c r="H110" s="335"/>
      <c r="I110" s="335"/>
    </row>
    <row r="111" spans="2:10" s="328" customFormat="1" ht="13.8" thickBot="1" x14ac:dyDescent="0.3">
      <c r="B111" s="327"/>
      <c r="C111" s="334"/>
      <c r="D111" s="333"/>
      <c r="E111" s="332"/>
      <c r="F111" s="332"/>
      <c r="G111" s="332"/>
      <c r="H111" s="332"/>
      <c r="I111" s="332"/>
    </row>
    <row r="112" spans="2:10" ht="16.2" thickBot="1" x14ac:dyDescent="0.3">
      <c r="C112" s="331" t="s">
        <v>140</v>
      </c>
      <c r="D112" s="330">
        <f>D110+D103+D96+D79</f>
        <v>0</v>
      </c>
      <c r="E112" s="329"/>
      <c r="F112" s="329"/>
      <c r="G112" s="329"/>
      <c r="H112" s="329"/>
      <c r="I112" s="329"/>
    </row>
  </sheetData>
  <mergeCells count="2">
    <mergeCell ref="C5:N5"/>
    <mergeCell ref="R4:S4"/>
  </mergeCells>
  <pageMargins left="0.35433070866141736" right="0.35433070866141736" top="0.39370078740157483" bottom="0.39370078740157483" header="0.51181102362204722" footer="0.51181102362204722"/>
  <pageSetup paperSize="9" scale="34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  <pageSetUpPr fitToPage="1"/>
  </sheetPr>
  <dimension ref="C6:V113"/>
  <sheetViews>
    <sheetView showGridLines="0" rightToLeft="1" zoomScale="80" zoomScaleNormal="80" workbookViewId="0">
      <selection activeCell="D66" sqref="D66"/>
    </sheetView>
  </sheetViews>
  <sheetFormatPr defaultColWidth="9" defaultRowHeight="13.2" outlineLevelRow="1" x14ac:dyDescent="0.25"/>
  <cols>
    <col min="1" max="1" width="9" style="2"/>
    <col min="2" max="2" width="7.5" style="2" customWidth="1"/>
    <col min="3" max="3" width="13.5" style="2" customWidth="1"/>
    <col min="4" max="4" width="35.3984375" style="2" customWidth="1"/>
    <col min="5" max="6" width="9.59765625" style="2" customWidth="1"/>
    <col min="7" max="7" width="10.5" style="2" customWidth="1"/>
    <col min="8" max="8" width="8.3984375" style="2" customWidth="1"/>
    <col min="9" max="9" width="7.8984375" style="2" customWidth="1"/>
    <col min="10" max="10" width="9.8984375" style="2" customWidth="1"/>
    <col min="11" max="11" width="7.59765625" style="2" customWidth="1"/>
    <col min="12" max="12" width="8.3984375" style="2" customWidth="1"/>
    <col min="13" max="13" width="9.8984375" style="2" customWidth="1"/>
    <col min="14" max="14" width="7.3984375" style="2" customWidth="1"/>
    <col min="15" max="15" width="7.8984375" style="2" customWidth="1"/>
    <col min="16" max="16" width="9.3984375" style="2" customWidth="1"/>
    <col min="17" max="17" width="8" style="2" bestFit="1" customWidth="1"/>
    <col min="18" max="18" width="8" style="2" customWidth="1"/>
    <col min="19" max="19" width="8.69921875" style="2" customWidth="1"/>
    <col min="20" max="21" width="9" style="2"/>
    <col min="22" max="22" width="12.8984375" style="2" customWidth="1"/>
    <col min="23" max="16384" width="9" style="2"/>
  </cols>
  <sheetData>
    <row r="6" spans="3:22" ht="13.8" x14ac:dyDescent="0.25">
      <c r="U6" s="516" t="s">
        <v>321</v>
      </c>
      <c r="V6" s="523"/>
    </row>
    <row r="9" spans="3:22" ht="13.8" thickBot="1" x14ac:dyDescent="0.3"/>
    <row r="10" spans="3:22" ht="87" customHeight="1" thickBot="1" x14ac:dyDescent="0.3">
      <c r="C10" s="529" t="s">
        <v>319</v>
      </c>
      <c r="D10" s="530"/>
      <c r="E10" s="530"/>
      <c r="F10" s="530"/>
      <c r="G10" s="530"/>
      <c r="H10" s="530"/>
      <c r="I10" s="530"/>
      <c r="J10" s="530"/>
      <c r="K10" s="530"/>
      <c r="L10" s="530"/>
      <c r="M10" s="530"/>
      <c r="N10" s="530"/>
      <c r="O10" s="530"/>
      <c r="P10" s="530"/>
      <c r="Q10" s="530"/>
      <c r="R10" s="530"/>
      <c r="S10" s="531"/>
    </row>
    <row r="11" spans="3:22" ht="9.75" customHeight="1" thickBot="1" x14ac:dyDescent="0.3">
      <c r="C11" s="130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</row>
    <row r="12" spans="3:22" ht="21.75" customHeight="1" thickBot="1" x14ac:dyDescent="0.3">
      <c r="C12" s="132"/>
      <c r="D12" s="150"/>
      <c r="E12" s="575" t="s">
        <v>182</v>
      </c>
      <c r="F12" s="576"/>
      <c r="G12" s="577"/>
      <c r="H12" s="563" t="s">
        <v>178</v>
      </c>
      <c r="I12" s="564"/>
      <c r="J12" s="565"/>
      <c r="K12" s="566" t="s">
        <v>179</v>
      </c>
      <c r="L12" s="567"/>
      <c r="M12" s="568"/>
      <c r="N12" s="569" t="s">
        <v>180</v>
      </c>
      <c r="O12" s="570"/>
      <c r="P12" s="571"/>
      <c r="Q12" s="572" t="s">
        <v>184</v>
      </c>
      <c r="R12" s="573"/>
      <c r="S12" s="574"/>
    </row>
    <row r="13" spans="3:22" ht="53.25" customHeight="1" thickBot="1" x14ac:dyDescent="0.3">
      <c r="C13" s="133" t="s">
        <v>24</v>
      </c>
      <c r="D13" s="161" t="str">
        <f>'[3]מבנה ההוצאות לשונית בסיסית'!C4</f>
        <v>סעיף</v>
      </c>
      <c r="E13" s="159" t="s">
        <v>183</v>
      </c>
      <c r="F13" s="159" t="s">
        <v>177</v>
      </c>
      <c r="G13" s="160" t="s">
        <v>181</v>
      </c>
      <c r="H13" s="134" t="s">
        <v>176</v>
      </c>
      <c r="I13" s="135" t="s">
        <v>177</v>
      </c>
      <c r="J13" s="136" t="s">
        <v>181</v>
      </c>
      <c r="K13" s="137" t="s">
        <v>176</v>
      </c>
      <c r="L13" s="138" t="s">
        <v>177</v>
      </c>
      <c r="M13" s="139" t="s">
        <v>181</v>
      </c>
      <c r="N13" s="140" t="s">
        <v>176</v>
      </c>
      <c r="O13" s="141" t="s">
        <v>177</v>
      </c>
      <c r="P13" s="142" t="s">
        <v>181</v>
      </c>
      <c r="Q13" s="143" t="s">
        <v>176</v>
      </c>
      <c r="R13" s="144" t="s">
        <v>177</v>
      </c>
      <c r="S13" s="144" t="s">
        <v>181</v>
      </c>
    </row>
    <row r="14" spans="3:22" hidden="1" outlineLevel="1" x14ac:dyDescent="0.25">
      <c r="C14" s="145" t="s">
        <v>68</v>
      </c>
      <c r="D14" s="162" t="str">
        <f>'[3]מבנה ההוצאות לשונית בסיסית'!C5</f>
        <v>שכר למנחים (כולל רכב ופלפון)</v>
      </c>
      <c r="E14" s="318"/>
      <c r="F14" s="318"/>
      <c r="G14" s="151">
        <f>F14-E14</f>
        <v>0</v>
      </c>
      <c r="H14" s="318"/>
      <c r="I14" s="318"/>
      <c r="J14" s="151">
        <f>I14-H14</f>
        <v>0</v>
      </c>
      <c r="K14" s="318"/>
      <c r="L14" s="318"/>
      <c r="M14" s="151">
        <f>L14-K14</f>
        <v>0</v>
      </c>
      <c r="N14" s="318"/>
      <c r="O14" s="318"/>
      <c r="P14" s="151">
        <f>O14-N14</f>
        <v>0</v>
      </c>
      <c r="Q14" s="318">
        <f>N14-K14</f>
        <v>0</v>
      </c>
      <c r="R14" s="318">
        <f>O14-L14</f>
        <v>0</v>
      </c>
      <c r="S14" s="318">
        <f t="shared" ref="S14:S22" si="0">R14-Q14</f>
        <v>0</v>
      </c>
    </row>
    <row r="15" spans="3:22" hidden="1" outlineLevel="1" x14ac:dyDescent="0.25">
      <c r="C15" s="145" t="s">
        <v>68</v>
      </c>
      <c r="D15" s="86" t="str">
        <f>'[3]מבנה ההוצאות לשונית בסיסית'!C6</f>
        <v>שכר לרכזים (כולל רכב ופלפון)</v>
      </c>
      <c r="E15" s="319"/>
      <c r="F15" s="319"/>
      <c r="G15" s="152">
        <f t="shared" ref="G15:G22" si="1">F15-E15</f>
        <v>0</v>
      </c>
      <c r="H15" s="319"/>
      <c r="I15" s="319"/>
      <c r="J15" s="152">
        <f t="shared" ref="J15:J22" si="2">I15-H15</f>
        <v>0</v>
      </c>
      <c r="K15" s="319"/>
      <c r="L15" s="319"/>
      <c r="M15" s="152">
        <f t="shared" ref="M15:M22" si="3">L15-K15</f>
        <v>0</v>
      </c>
      <c r="N15" s="319"/>
      <c r="O15" s="319"/>
      <c r="P15" s="152">
        <f t="shared" ref="P15:P22" si="4">O15-N15</f>
        <v>0</v>
      </c>
      <c r="Q15" s="319"/>
      <c r="R15" s="319"/>
      <c r="S15" s="319">
        <f t="shared" si="0"/>
        <v>0</v>
      </c>
    </row>
    <row r="16" spans="3:22" hidden="1" outlineLevel="1" x14ac:dyDescent="0.25">
      <c r="C16" s="145" t="s">
        <v>68</v>
      </c>
      <c r="D16" s="86" t="str">
        <f>'[3]מבנה ההוצאות לשונית בסיסית'!C7</f>
        <v>שכר ליועצים (כולל רכב ופלפון)</v>
      </c>
      <c r="E16" s="319"/>
      <c r="F16" s="319"/>
      <c r="G16" s="152">
        <f t="shared" si="1"/>
        <v>0</v>
      </c>
      <c r="H16" s="319"/>
      <c r="I16" s="319"/>
      <c r="J16" s="152">
        <f t="shared" si="2"/>
        <v>0</v>
      </c>
      <c r="K16" s="319"/>
      <c r="L16" s="319"/>
      <c r="M16" s="152">
        <f t="shared" si="3"/>
        <v>0</v>
      </c>
      <c r="N16" s="319"/>
      <c r="O16" s="319"/>
      <c r="P16" s="152">
        <f t="shared" si="4"/>
        <v>0</v>
      </c>
      <c r="Q16" s="319"/>
      <c r="R16" s="319"/>
      <c r="S16" s="319">
        <f t="shared" si="0"/>
        <v>0</v>
      </c>
    </row>
    <row r="17" spans="3:19" hidden="1" outlineLevel="1" x14ac:dyDescent="0.25">
      <c r="C17" s="145" t="s">
        <v>68</v>
      </c>
      <c r="D17" s="86" t="str">
        <f>'[3]מבנה ההוצאות לשונית בסיסית'!C8</f>
        <v>חומרים לפעילות</v>
      </c>
      <c r="E17" s="319"/>
      <c r="F17" s="319"/>
      <c r="G17" s="152">
        <f t="shared" si="1"/>
        <v>0</v>
      </c>
      <c r="H17" s="319"/>
      <c r="I17" s="319"/>
      <c r="J17" s="152">
        <f t="shared" si="2"/>
        <v>0</v>
      </c>
      <c r="K17" s="319"/>
      <c r="L17" s="319"/>
      <c r="M17" s="152">
        <f t="shared" si="3"/>
        <v>0</v>
      </c>
      <c r="N17" s="319"/>
      <c r="O17" s="319"/>
      <c r="P17" s="152">
        <f t="shared" si="4"/>
        <v>0</v>
      </c>
      <c r="Q17" s="319"/>
      <c r="R17" s="319"/>
      <c r="S17" s="319">
        <f t="shared" si="0"/>
        <v>0</v>
      </c>
    </row>
    <row r="18" spans="3:19" hidden="1" outlineLevel="1" x14ac:dyDescent="0.25">
      <c r="C18" s="145" t="s">
        <v>68</v>
      </c>
      <c r="D18" s="86" t="str">
        <f>'[3]מבנה ההוצאות לשונית בסיסית'!C9</f>
        <v>שכירות מבנה הפעילות (כולל נקיון ואחזקה שוטפת)</v>
      </c>
      <c r="E18" s="319"/>
      <c r="F18" s="319"/>
      <c r="G18" s="152">
        <f t="shared" si="1"/>
        <v>0</v>
      </c>
      <c r="H18" s="319"/>
      <c r="I18" s="319"/>
      <c r="J18" s="152">
        <f t="shared" si="2"/>
        <v>0</v>
      </c>
      <c r="K18" s="319"/>
      <c r="L18" s="319"/>
      <c r="M18" s="152">
        <f t="shared" si="3"/>
        <v>0</v>
      </c>
      <c r="N18" s="319"/>
      <c r="O18" s="319"/>
      <c r="P18" s="152">
        <f t="shared" si="4"/>
        <v>0</v>
      </c>
      <c r="Q18" s="319"/>
      <c r="R18" s="319"/>
      <c r="S18" s="319">
        <f t="shared" si="0"/>
        <v>0</v>
      </c>
    </row>
    <row r="19" spans="3:19" hidden="1" outlineLevel="1" x14ac:dyDescent="0.25">
      <c r="C19" s="145" t="s">
        <v>68</v>
      </c>
      <c r="D19" s="86" t="str">
        <f>'[3]מבנה ההוצאות לשונית בסיסית'!C10</f>
        <v>שמירה וביטוח</v>
      </c>
      <c r="E19" s="319"/>
      <c r="F19" s="319"/>
      <c r="G19" s="152">
        <f t="shared" si="1"/>
        <v>0</v>
      </c>
      <c r="H19" s="319"/>
      <c r="I19" s="319"/>
      <c r="J19" s="152">
        <f t="shared" si="2"/>
        <v>0</v>
      </c>
      <c r="K19" s="319"/>
      <c r="L19" s="319"/>
      <c r="M19" s="152">
        <f t="shared" si="3"/>
        <v>0</v>
      </c>
      <c r="N19" s="319"/>
      <c r="O19" s="319"/>
      <c r="P19" s="152">
        <f t="shared" si="4"/>
        <v>0</v>
      </c>
      <c r="Q19" s="319"/>
      <c r="R19" s="319"/>
      <c r="S19" s="319">
        <f t="shared" si="0"/>
        <v>0</v>
      </c>
    </row>
    <row r="20" spans="3:19" hidden="1" outlineLevel="1" x14ac:dyDescent="0.25">
      <c r="C20" s="145" t="s">
        <v>68</v>
      </c>
      <c r="D20" s="86" t="str">
        <f>'[3]מבנה ההוצאות לשונית בסיסית'!C11</f>
        <v>חשמל ומים לפעילות</v>
      </c>
      <c r="E20" s="319"/>
      <c r="F20" s="319"/>
      <c r="G20" s="152">
        <f t="shared" si="1"/>
        <v>0</v>
      </c>
      <c r="H20" s="319"/>
      <c r="I20" s="319"/>
      <c r="J20" s="152">
        <f t="shared" si="2"/>
        <v>0</v>
      </c>
      <c r="K20" s="319"/>
      <c r="L20" s="319"/>
      <c r="M20" s="152">
        <f t="shared" si="3"/>
        <v>0</v>
      </c>
      <c r="N20" s="319"/>
      <c r="O20" s="319"/>
      <c r="P20" s="152">
        <f t="shared" si="4"/>
        <v>0</v>
      </c>
      <c r="Q20" s="319"/>
      <c r="R20" s="319"/>
      <c r="S20" s="319">
        <f t="shared" si="0"/>
        <v>0</v>
      </c>
    </row>
    <row r="21" spans="3:19" hidden="1" outlineLevel="1" x14ac:dyDescent="0.25">
      <c r="C21" s="145" t="s">
        <v>68</v>
      </c>
      <c r="D21" s="86" t="str">
        <f>'[3]מבנה ההוצאות לשונית בסיסית'!C12</f>
        <v>ציוד ומחשבים לפעילות</v>
      </c>
      <c r="E21" s="319"/>
      <c r="F21" s="319"/>
      <c r="G21" s="152">
        <f t="shared" si="1"/>
        <v>0</v>
      </c>
      <c r="H21" s="319"/>
      <c r="I21" s="319"/>
      <c r="J21" s="152">
        <f t="shared" si="2"/>
        <v>0</v>
      </c>
      <c r="K21" s="319"/>
      <c r="L21" s="319"/>
      <c r="M21" s="152">
        <f t="shared" si="3"/>
        <v>0</v>
      </c>
      <c r="N21" s="319"/>
      <c r="O21" s="319"/>
      <c r="P21" s="152">
        <f t="shared" si="4"/>
        <v>0</v>
      </c>
      <c r="Q21" s="319"/>
      <c r="R21" s="319"/>
      <c r="S21" s="319">
        <f t="shared" si="0"/>
        <v>0</v>
      </c>
    </row>
    <row r="22" spans="3:19" ht="13.8" hidden="1" outlineLevel="1" thickBot="1" x14ac:dyDescent="0.3">
      <c r="C22" s="145" t="s">
        <v>68</v>
      </c>
      <c r="D22" s="88" t="str">
        <f>'[3]מבנה ההוצאות לשונית בסיסית'!C13</f>
        <v>הוצאות פיתוח הקמה ותשתיות</v>
      </c>
      <c r="E22" s="319"/>
      <c r="F22" s="319"/>
      <c r="G22" s="152">
        <f t="shared" si="1"/>
        <v>0</v>
      </c>
      <c r="H22" s="319"/>
      <c r="I22" s="319"/>
      <c r="J22" s="152">
        <f t="shared" si="2"/>
        <v>0</v>
      </c>
      <c r="K22" s="319"/>
      <c r="L22" s="319"/>
      <c r="M22" s="152">
        <f t="shared" si="3"/>
        <v>0</v>
      </c>
      <c r="N22" s="319"/>
      <c r="O22" s="319"/>
      <c r="P22" s="152">
        <f t="shared" si="4"/>
        <v>0</v>
      </c>
      <c r="Q22" s="319"/>
      <c r="R22" s="319"/>
      <c r="S22" s="320">
        <f t="shared" si="0"/>
        <v>0</v>
      </c>
    </row>
    <row r="23" spans="3:19" ht="14.4" collapsed="1" thickBot="1" x14ac:dyDescent="0.3">
      <c r="C23" s="145" t="s">
        <v>68</v>
      </c>
      <c r="D23" s="153" t="s">
        <v>306</v>
      </c>
      <c r="E23" s="447">
        <f>SUM(E14:E22)</f>
        <v>0</v>
      </c>
      <c r="F23" s="446">
        <f>SUM(F14:F22)</f>
        <v>0</v>
      </c>
      <c r="G23" s="451">
        <f>F23-E23</f>
        <v>0</v>
      </c>
      <c r="H23" s="447">
        <f>SUM(H14:H22)</f>
        <v>0</v>
      </c>
      <c r="I23" s="446">
        <f>SUM(I14:I22)</f>
        <v>0</v>
      </c>
      <c r="J23" s="451">
        <f>I23-H23</f>
        <v>0</v>
      </c>
      <c r="K23" s="447">
        <f>SUM(K14:K22)</f>
        <v>0</v>
      </c>
      <c r="L23" s="446">
        <f>SUM(L14:L22)</f>
        <v>0</v>
      </c>
      <c r="M23" s="451">
        <f>L23-K23</f>
        <v>0</v>
      </c>
      <c r="N23" s="447">
        <f>SUM(N14:N22)</f>
        <v>0</v>
      </c>
      <c r="O23" s="446">
        <f>SUM(O14:O22)</f>
        <v>0</v>
      </c>
      <c r="P23" s="451">
        <f>O23-N23</f>
        <v>0</v>
      </c>
      <c r="Q23" s="447" t="e">
        <f>E23/N23</f>
        <v>#DIV/0!</v>
      </c>
      <c r="R23" s="446" t="e">
        <f>F23/O23</f>
        <v>#DIV/0!</v>
      </c>
      <c r="S23" s="452" t="e">
        <f>R23-Q23</f>
        <v>#DIV/0!</v>
      </c>
    </row>
    <row r="24" spans="3:19" ht="14.4" thickBot="1" x14ac:dyDescent="0.3">
      <c r="C24" s="146"/>
      <c r="D24" s="117"/>
      <c r="E24" s="448"/>
      <c r="F24" s="449"/>
      <c r="G24" s="450"/>
      <c r="H24" s="448"/>
      <c r="I24" s="449"/>
      <c r="J24" s="450"/>
      <c r="K24" s="448"/>
      <c r="L24" s="449"/>
      <c r="M24" s="450"/>
      <c r="N24" s="448"/>
      <c r="O24" s="449"/>
      <c r="P24" s="450"/>
      <c r="Q24" s="448"/>
      <c r="R24" s="449"/>
      <c r="S24" s="450"/>
    </row>
    <row r="25" spans="3:19" hidden="1" outlineLevel="1" x14ac:dyDescent="0.25">
      <c r="C25" s="145" t="s">
        <v>69</v>
      </c>
      <c r="D25" s="117" t="str">
        <f>'[3]מבנה ההוצאות לשונית בסיסית'!C16</f>
        <v>שכר למנחים (כולל רכב ופלפון)</v>
      </c>
      <c r="E25" s="318"/>
      <c r="F25" s="318"/>
      <c r="G25" s="151">
        <f>F25-E25</f>
        <v>0</v>
      </c>
      <c r="H25" s="318"/>
      <c r="I25" s="318"/>
      <c r="J25" s="151">
        <f>I25-H25</f>
        <v>0</v>
      </c>
      <c r="K25" s="318"/>
      <c r="L25" s="318"/>
      <c r="M25" s="151">
        <f>L25-K25</f>
        <v>0</v>
      </c>
      <c r="N25" s="318"/>
      <c r="O25" s="318"/>
      <c r="P25" s="151">
        <f>O25-N25</f>
        <v>0</v>
      </c>
      <c r="Q25" s="318" t="e">
        <f t="shared" ref="Q25:Q69" si="5">E25/N25</f>
        <v>#DIV/0!</v>
      </c>
      <c r="R25" s="318" t="e">
        <f t="shared" ref="R25:R69" si="6">F25/O25</f>
        <v>#DIV/0!</v>
      </c>
      <c r="S25" s="318" t="e">
        <f t="shared" ref="S25:S69" si="7">R25-Q25</f>
        <v>#DIV/0!</v>
      </c>
    </row>
    <row r="26" spans="3:19" hidden="1" outlineLevel="1" x14ac:dyDescent="0.25">
      <c r="C26" s="145" t="s">
        <v>69</v>
      </c>
      <c r="D26" s="117" t="str">
        <f>'[3]מבנה ההוצאות לשונית בסיסית'!C17</f>
        <v>שכר לרכזים (כולל רכב ופלפון)</v>
      </c>
      <c r="E26" s="319"/>
      <c r="F26" s="319"/>
      <c r="G26" s="152">
        <f t="shared" ref="G26:G33" si="8">F26-E26</f>
        <v>0</v>
      </c>
      <c r="H26" s="319"/>
      <c r="I26" s="319"/>
      <c r="J26" s="152">
        <f t="shared" ref="J26:J33" si="9">I26-H26</f>
        <v>0</v>
      </c>
      <c r="K26" s="319"/>
      <c r="L26" s="319"/>
      <c r="M26" s="152">
        <f t="shared" ref="M26:M33" si="10">L26-K26</f>
        <v>0</v>
      </c>
      <c r="N26" s="319"/>
      <c r="O26" s="319"/>
      <c r="P26" s="152">
        <f t="shared" ref="P26:P33" si="11">O26-N26</f>
        <v>0</v>
      </c>
      <c r="Q26" s="319" t="e">
        <f t="shared" si="5"/>
        <v>#DIV/0!</v>
      </c>
      <c r="R26" s="319" t="e">
        <f t="shared" si="6"/>
        <v>#DIV/0!</v>
      </c>
      <c r="S26" s="319" t="e">
        <f t="shared" si="7"/>
        <v>#DIV/0!</v>
      </c>
    </row>
    <row r="27" spans="3:19" hidden="1" outlineLevel="1" x14ac:dyDescent="0.25">
      <c r="C27" s="145" t="s">
        <v>69</v>
      </c>
      <c r="D27" s="117" t="str">
        <f>'[3]מבנה ההוצאות לשונית בסיסית'!C18</f>
        <v>שכר ליועצים (כולל רכב ופלפון)</v>
      </c>
      <c r="E27" s="319"/>
      <c r="F27" s="319"/>
      <c r="G27" s="152">
        <f t="shared" si="8"/>
        <v>0</v>
      </c>
      <c r="H27" s="319"/>
      <c r="I27" s="319"/>
      <c r="J27" s="152">
        <f t="shared" si="9"/>
        <v>0</v>
      </c>
      <c r="K27" s="319"/>
      <c r="L27" s="319"/>
      <c r="M27" s="152">
        <f t="shared" si="10"/>
        <v>0</v>
      </c>
      <c r="N27" s="319"/>
      <c r="O27" s="319"/>
      <c r="P27" s="152">
        <f t="shared" si="11"/>
        <v>0</v>
      </c>
      <c r="Q27" s="319" t="e">
        <f t="shared" si="5"/>
        <v>#DIV/0!</v>
      </c>
      <c r="R27" s="319" t="e">
        <f t="shared" si="6"/>
        <v>#DIV/0!</v>
      </c>
      <c r="S27" s="319" t="e">
        <f t="shared" si="7"/>
        <v>#DIV/0!</v>
      </c>
    </row>
    <row r="28" spans="3:19" hidden="1" outlineLevel="1" x14ac:dyDescent="0.25">
      <c r="C28" s="145" t="s">
        <v>69</v>
      </c>
      <c r="D28" s="117" t="str">
        <f>'[3]מבנה ההוצאות לשונית בסיסית'!C19</f>
        <v>חומרים לפעילות</v>
      </c>
      <c r="E28" s="319"/>
      <c r="F28" s="319"/>
      <c r="G28" s="152">
        <f t="shared" si="8"/>
        <v>0</v>
      </c>
      <c r="H28" s="319"/>
      <c r="I28" s="319"/>
      <c r="J28" s="152">
        <f t="shared" si="9"/>
        <v>0</v>
      </c>
      <c r="K28" s="319"/>
      <c r="L28" s="319"/>
      <c r="M28" s="152">
        <f t="shared" si="10"/>
        <v>0</v>
      </c>
      <c r="N28" s="319"/>
      <c r="O28" s="319"/>
      <c r="P28" s="152">
        <f t="shared" si="11"/>
        <v>0</v>
      </c>
      <c r="Q28" s="319" t="e">
        <f t="shared" si="5"/>
        <v>#DIV/0!</v>
      </c>
      <c r="R28" s="319" t="e">
        <f t="shared" si="6"/>
        <v>#DIV/0!</v>
      </c>
      <c r="S28" s="319" t="e">
        <f t="shared" si="7"/>
        <v>#DIV/0!</v>
      </c>
    </row>
    <row r="29" spans="3:19" hidden="1" outlineLevel="1" x14ac:dyDescent="0.25">
      <c r="C29" s="145" t="s">
        <v>69</v>
      </c>
      <c r="D29" s="117" t="str">
        <f>'[3]מבנה ההוצאות לשונית בסיסית'!C20</f>
        <v>שכירות מבנה הפעילות (כולל נקיון ואחזקה שוטפת)</v>
      </c>
      <c r="E29" s="319"/>
      <c r="F29" s="319"/>
      <c r="G29" s="152">
        <f t="shared" si="8"/>
        <v>0</v>
      </c>
      <c r="H29" s="319"/>
      <c r="I29" s="319"/>
      <c r="J29" s="152">
        <f t="shared" si="9"/>
        <v>0</v>
      </c>
      <c r="K29" s="319"/>
      <c r="L29" s="319"/>
      <c r="M29" s="152">
        <f t="shared" si="10"/>
        <v>0</v>
      </c>
      <c r="N29" s="319"/>
      <c r="O29" s="319"/>
      <c r="P29" s="152">
        <f t="shared" si="11"/>
        <v>0</v>
      </c>
      <c r="Q29" s="319" t="e">
        <f t="shared" si="5"/>
        <v>#DIV/0!</v>
      </c>
      <c r="R29" s="319" t="e">
        <f t="shared" si="6"/>
        <v>#DIV/0!</v>
      </c>
      <c r="S29" s="319" t="e">
        <f t="shared" si="7"/>
        <v>#DIV/0!</v>
      </c>
    </row>
    <row r="30" spans="3:19" hidden="1" outlineLevel="1" x14ac:dyDescent="0.25">
      <c r="C30" s="145" t="s">
        <v>69</v>
      </c>
      <c r="D30" s="117" t="str">
        <f>'[3]מבנה ההוצאות לשונית בסיסית'!C21</f>
        <v>שמירה וביטוח</v>
      </c>
      <c r="E30" s="319"/>
      <c r="F30" s="319"/>
      <c r="G30" s="152">
        <f t="shared" si="8"/>
        <v>0</v>
      </c>
      <c r="H30" s="319"/>
      <c r="I30" s="319"/>
      <c r="J30" s="152">
        <f t="shared" si="9"/>
        <v>0</v>
      </c>
      <c r="K30" s="319"/>
      <c r="L30" s="319"/>
      <c r="M30" s="152">
        <f t="shared" si="10"/>
        <v>0</v>
      </c>
      <c r="N30" s="319"/>
      <c r="O30" s="319"/>
      <c r="P30" s="152">
        <f t="shared" si="11"/>
        <v>0</v>
      </c>
      <c r="Q30" s="319" t="e">
        <f t="shared" si="5"/>
        <v>#DIV/0!</v>
      </c>
      <c r="R30" s="319" t="e">
        <f t="shared" si="6"/>
        <v>#DIV/0!</v>
      </c>
      <c r="S30" s="319" t="e">
        <f t="shared" si="7"/>
        <v>#DIV/0!</v>
      </c>
    </row>
    <row r="31" spans="3:19" hidden="1" outlineLevel="1" x14ac:dyDescent="0.25">
      <c r="C31" s="145" t="s">
        <v>69</v>
      </c>
      <c r="D31" s="117" t="str">
        <f>'[3]מבנה ההוצאות לשונית בסיסית'!C22</f>
        <v>חשמל ומים לפעילות</v>
      </c>
      <c r="E31" s="319"/>
      <c r="F31" s="319"/>
      <c r="G31" s="152">
        <f t="shared" si="8"/>
        <v>0</v>
      </c>
      <c r="H31" s="319"/>
      <c r="I31" s="319"/>
      <c r="J31" s="152">
        <f t="shared" si="9"/>
        <v>0</v>
      </c>
      <c r="K31" s="319"/>
      <c r="L31" s="319"/>
      <c r="M31" s="152">
        <f t="shared" si="10"/>
        <v>0</v>
      </c>
      <c r="N31" s="319"/>
      <c r="O31" s="319"/>
      <c r="P31" s="152">
        <f t="shared" si="11"/>
        <v>0</v>
      </c>
      <c r="Q31" s="319" t="e">
        <f t="shared" si="5"/>
        <v>#DIV/0!</v>
      </c>
      <c r="R31" s="319" t="e">
        <f t="shared" si="6"/>
        <v>#DIV/0!</v>
      </c>
      <c r="S31" s="319" t="e">
        <f t="shared" si="7"/>
        <v>#DIV/0!</v>
      </c>
    </row>
    <row r="32" spans="3:19" hidden="1" outlineLevel="1" x14ac:dyDescent="0.25">
      <c r="C32" s="145" t="s">
        <v>69</v>
      </c>
      <c r="D32" s="117" t="str">
        <f>'[3]מבנה ההוצאות לשונית בסיסית'!C23</f>
        <v>ציוד ומחשבים לפעילות</v>
      </c>
      <c r="E32" s="319"/>
      <c r="F32" s="319"/>
      <c r="G32" s="152">
        <f t="shared" si="8"/>
        <v>0</v>
      </c>
      <c r="H32" s="319"/>
      <c r="I32" s="319"/>
      <c r="J32" s="152">
        <f t="shared" si="9"/>
        <v>0</v>
      </c>
      <c r="K32" s="319"/>
      <c r="L32" s="319"/>
      <c r="M32" s="152">
        <f t="shared" si="10"/>
        <v>0</v>
      </c>
      <c r="N32" s="319"/>
      <c r="O32" s="319"/>
      <c r="P32" s="152">
        <f t="shared" si="11"/>
        <v>0</v>
      </c>
      <c r="Q32" s="319" t="e">
        <f t="shared" si="5"/>
        <v>#DIV/0!</v>
      </c>
      <c r="R32" s="319" t="e">
        <f t="shared" si="6"/>
        <v>#DIV/0!</v>
      </c>
      <c r="S32" s="319" t="e">
        <f t="shared" si="7"/>
        <v>#DIV/0!</v>
      </c>
    </row>
    <row r="33" spans="3:19" ht="13.8" hidden="1" outlineLevel="1" thickBot="1" x14ac:dyDescent="0.3">
      <c r="C33" s="145" t="s">
        <v>69</v>
      </c>
      <c r="D33" s="154" t="str">
        <f>'[3]מבנה ההוצאות לשונית בסיסית'!C24</f>
        <v>הוצאות פיתוח הקמה ותשתיות</v>
      </c>
      <c r="E33" s="319"/>
      <c r="F33" s="319"/>
      <c r="G33" s="152">
        <f t="shared" si="8"/>
        <v>0</v>
      </c>
      <c r="H33" s="319"/>
      <c r="I33" s="319"/>
      <c r="J33" s="152">
        <f t="shared" si="9"/>
        <v>0</v>
      </c>
      <c r="K33" s="319"/>
      <c r="L33" s="319"/>
      <c r="M33" s="152">
        <f t="shared" si="10"/>
        <v>0</v>
      </c>
      <c r="N33" s="319"/>
      <c r="O33" s="319"/>
      <c r="P33" s="152">
        <f t="shared" si="11"/>
        <v>0</v>
      </c>
      <c r="Q33" s="319" t="e">
        <f t="shared" si="5"/>
        <v>#DIV/0!</v>
      </c>
      <c r="R33" s="319" t="e">
        <f t="shared" si="6"/>
        <v>#DIV/0!</v>
      </c>
      <c r="S33" s="320" t="e">
        <f t="shared" si="7"/>
        <v>#DIV/0!</v>
      </c>
    </row>
    <row r="34" spans="3:19" ht="14.4" collapsed="1" thickBot="1" x14ac:dyDescent="0.3">
      <c r="C34" s="145" t="s">
        <v>69</v>
      </c>
      <c r="D34" s="121" t="s">
        <v>307</v>
      </c>
      <c r="E34" s="447">
        <f>SUM(E25:E33)</f>
        <v>0</v>
      </c>
      <c r="F34" s="446">
        <f>SUM(F25:F33)</f>
        <v>0</v>
      </c>
      <c r="G34" s="451">
        <f>F34-E34</f>
        <v>0</v>
      </c>
      <c r="H34" s="447">
        <f>SUM(H25:H33)</f>
        <v>0</v>
      </c>
      <c r="I34" s="446">
        <f>SUM(I25:I33)</f>
        <v>0</v>
      </c>
      <c r="J34" s="451">
        <f>I34-H34</f>
        <v>0</v>
      </c>
      <c r="K34" s="447">
        <f>SUM(K25:K33)</f>
        <v>0</v>
      </c>
      <c r="L34" s="446">
        <f>SUM(L25:L33)</f>
        <v>0</v>
      </c>
      <c r="M34" s="451">
        <f>L34-K34</f>
        <v>0</v>
      </c>
      <c r="N34" s="447">
        <f>SUM(N25:N33)</f>
        <v>0</v>
      </c>
      <c r="O34" s="446">
        <f>SUM(O25:O33)</f>
        <v>0</v>
      </c>
      <c r="P34" s="451">
        <f>O34-N34</f>
        <v>0</v>
      </c>
      <c r="Q34" s="447" t="e">
        <f t="shared" si="5"/>
        <v>#DIV/0!</v>
      </c>
      <c r="R34" s="446" t="e">
        <f t="shared" si="6"/>
        <v>#DIV/0!</v>
      </c>
      <c r="S34" s="452" t="e">
        <f t="shared" si="7"/>
        <v>#DIV/0!</v>
      </c>
    </row>
    <row r="35" spans="3:19" ht="14.4" thickBot="1" x14ac:dyDescent="0.3">
      <c r="C35" s="146"/>
      <c r="D35" s="155"/>
      <c r="E35" s="448"/>
      <c r="F35" s="449"/>
      <c r="G35" s="450"/>
      <c r="H35" s="448"/>
      <c r="I35" s="449"/>
      <c r="J35" s="450"/>
      <c r="K35" s="448"/>
      <c r="L35" s="449"/>
      <c r="M35" s="450"/>
      <c r="N35" s="448"/>
      <c r="O35" s="449"/>
      <c r="P35" s="450"/>
      <c r="Q35" s="448"/>
      <c r="R35" s="449"/>
      <c r="S35" s="450"/>
    </row>
    <row r="36" spans="3:19" hidden="1" outlineLevel="1" x14ac:dyDescent="0.25">
      <c r="C36" s="145" t="s">
        <v>70</v>
      </c>
      <c r="D36" s="117" t="str">
        <f>'[3]מבנה ההוצאות לשונית בסיסית'!C27</f>
        <v>שכר למנחים (כולל רכב ופלפון)</v>
      </c>
      <c r="E36" s="318"/>
      <c r="F36" s="318"/>
      <c r="G36" s="151">
        <f>F36-E36</f>
        <v>0</v>
      </c>
      <c r="H36" s="318"/>
      <c r="I36" s="318"/>
      <c r="J36" s="151">
        <f>I36-H36</f>
        <v>0</v>
      </c>
      <c r="K36" s="318"/>
      <c r="L36" s="318"/>
      <c r="M36" s="151">
        <f>L36-K36</f>
        <v>0</v>
      </c>
      <c r="N36" s="318"/>
      <c r="O36" s="318"/>
      <c r="P36" s="151">
        <f>O36-N36</f>
        <v>0</v>
      </c>
      <c r="Q36" s="318" t="e">
        <f t="shared" si="5"/>
        <v>#DIV/0!</v>
      </c>
      <c r="R36" s="318" t="e">
        <f t="shared" si="6"/>
        <v>#DIV/0!</v>
      </c>
      <c r="S36" s="318" t="e">
        <f t="shared" si="7"/>
        <v>#DIV/0!</v>
      </c>
    </row>
    <row r="37" spans="3:19" hidden="1" outlineLevel="1" x14ac:dyDescent="0.25">
      <c r="C37" s="145" t="s">
        <v>70</v>
      </c>
      <c r="D37" s="117" t="str">
        <f>'[3]מבנה ההוצאות לשונית בסיסית'!C28</f>
        <v>שכר לרכזים (כולל רכב ופלפון)</v>
      </c>
      <c r="E37" s="319"/>
      <c r="F37" s="319"/>
      <c r="G37" s="152">
        <f t="shared" ref="G37:G44" si="12">F37-E37</f>
        <v>0</v>
      </c>
      <c r="H37" s="319"/>
      <c r="I37" s="319"/>
      <c r="J37" s="152">
        <f t="shared" ref="J37:J44" si="13">I37-H37</f>
        <v>0</v>
      </c>
      <c r="K37" s="319"/>
      <c r="L37" s="319"/>
      <c r="M37" s="152">
        <f t="shared" ref="M37:M44" si="14">L37-K37</f>
        <v>0</v>
      </c>
      <c r="N37" s="319"/>
      <c r="O37" s="319"/>
      <c r="P37" s="152">
        <f t="shared" ref="P37:P44" si="15">O37-N37</f>
        <v>0</v>
      </c>
      <c r="Q37" s="319" t="e">
        <f t="shared" si="5"/>
        <v>#DIV/0!</v>
      </c>
      <c r="R37" s="319" t="e">
        <f t="shared" si="6"/>
        <v>#DIV/0!</v>
      </c>
      <c r="S37" s="319" t="e">
        <f t="shared" si="7"/>
        <v>#DIV/0!</v>
      </c>
    </row>
    <row r="38" spans="3:19" hidden="1" outlineLevel="1" x14ac:dyDescent="0.25">
      <c r="C38" s="145" t="s">
        <v>70</v>
      </c>
      <c r="D38" s="117" t="str">
        <f>'[3]מבנה ההוצאות לשונית בסיסית'!C29</f>
        <v>שכר ליועצים (כולל רכב ופלפון)</v>
      </c>
      <c r="E38" s="319"/>
      <c r="F38" s="319"/>
      <c r="G38" s="152">
        <f t="shared" si="12"/>
        <v>0</v>
      </c>
      <c r="H38" s="319"/>
      <c r="I38" s="319"/>
      <c r="J38" s="152">
        <f t="shared" si="13"/>
        <v>0</v>
      </c>
      <c r="K38" s="319"/>
      <c r="L38" s="319"/>
      <c r="M38" s="152">
        <f t="shared" si="14"/>
        <v>0</v>
      </c>
      <c r="N38" s="319"/>
      <c r="O38" s="319"/>
      <c r="P38" s="152">
        <f t="shared" si="15"/>
        <v>0</v>
      </c>
      <c r="Q38" s="319" t="e">
        <f t="shared" si="5"/>
        <v>#DIV/0!</v>
      </c>
      <c r="R38" s="319" t="e">
        <f t="shared" si="6"/>
        <v>#DIV/0!</v>
      </c>
      <c r="S38" s="319" t="e">
        <f t="shared" si="7"/>
        <v>#DIV/0!</v>
      </c>
    </row>
    <row r="39" spans="3:19" hidden="1" outlineLevel="1" x14ac:dyDescent="0.25">
      <c r="C39" s="145" t="s">
        <v>70</v>
      </c>
      <c r="D39" s="117" t="str">
        <f>'[3]מבנה ההוצאות לשונית בסיסית'!C30</f>
        <v>חומרים לפעילות</v>
      </c>
      <c r="E39" s="319"/>
      <c r="F39" s="319"/>
      <c r="G39" s="152">
        <f t="shared" si="12"/>
        <v>0</v>
      </c>
      <c r="H39" s="319"/>
      <c r="I39" s="319"/>
      <c r="J39" s="152">
        <f t="shared" si="13"/>
        <v>0</v>
      </c>
      <c r="K39" s="319"/>
      <c r="L39" s="319"/>
      <c r="M39" s="152">
        <f t="shared" si="14"/>
        <v>0</v>
      </c>
      <c r="N39" s="319"/>
      <c r="O39" s="319"/>
      <c r="P39" s="152">
        <f t="shared" si="15"/>
        <v>0</v>
      </c>
      <c r="Q39" s="319" t="e">
        <f t="shared" si="5"/>
        <v>#DIV/0!</v>
      </c>
      <c r="R39" s="319" t="e">
        <f t="shared" si="6"/>
        <v>#DIV/0!</v>
      </c>
      <c r="S39" s="319" t="e">
        <f t="shared" si="7"/>
        <v>#DIV/0!</v>
      </c>
    </row>
    <row r="40" spans="3:19" hidden="1" outlineLevel="1" x14ac:dyDescent="0.25">
      <c r="C40" s="145" t="s">
        <v>70</v>
      </c>
      <c r="D40" s="117" t="str">
        <f>'[3]מבנה ההוצאות לשונית בסיסית'!C31</f>
        <v>שכירות מבנה הפעילות (כולל נקיון ואחזקה שוטפת)</v>
      </c>
      <c r="E40" s="319"/>
      <c r="F40" s="319"/>
      <c r="G40" s="152">
        <f t="shared" si="12"/>
        <v>0</v>
      </c>
      <c r="H40" s="319"/>
      <c r="I40" s="319"/>
      <c r="J40" s="152">
        <f t="shared" si="13"/>
        <v>0</v>
      </c>
      <c r="K40" s="319"/>
      <c r="L40" s="319"/>
      <c r="M40" s="152">
        <f t="shared" si="14"/>
        <v>0</v>
      </c>
      <c r="N40" s="319"/>
      <c r="O40" s="319"/>
      <c r="P40" s="152">
        <f t="shared" si="15"/>
        <v>0</v>
      </c>
      <c r="Q40" s="319" t="e">
        <f t="shared" si="5"/>
        <v>#DIV/0!</v>
      </c>
      <c r="R40" s="319" t="e">
        <f t="shared" si="6"/>
        <v>#DIV/0!</v>
      </c>
      <c r="S40" s="319" t="e">
        <f t="shared" si="7"/>
        <v>#DIV/0!</v>
      </c>
    </row>
    <row r="41" spans="3:19" hidden="1" outlineLevel="1" x14ac:dyDescent="0.25">
      <c r="C41" s="145" t="s">
        <v>70</v>
      </c>
      <c r="D41" s="117" t="str">
        <f>'[3]מבנה ההוצאות לשונית בסיסית'!C32</f>
        <v>שמירה וביטוח</v>
      </c>
      <c r="E41" s="319"/>
      <c r="F41" s="319"/>
      <c r="G41" s="152">
        <f t="shared" si="12"/>
        <v>0</v>
      </c>
      <c r="H41" s="319"/>
      <c r="I41" s="319"/>
      <c r="J41" s="152">
        <f t="shared" si="13"/>
        <v>0</v>
      </c>
      <c r="K41" s="319"/>
      <c r="L41" s="319"/>
      <c r="M41" s="152">
        <f t="shared" si="14"/>
        <v>0</v>
      </c>
      <c r="N41" s="319"/>
      <c r="O41" s="319"/>
      <c r="P41" s="152">
        <f t="shared" si="15"/>
        <v>0</v>
      </c>
      <c r="Q41" s="319" t="e">
        <f t="shared" si="5"/>
        <v>#DIV/0!</v>
      </c>
      <c r="R41" s="319" t="e">
        <f t="shared" si="6"/>
        <v>#DIV/0!</v>
      </c>
      <c r="S41" s="319" t="e">
        <f t="shared" si="7"/>
        <v>#DIV/0!</v>
      </c>
    </row>
    <row r="42" spans="3:19" hidden="1" outlineLevel="1" x14ac:dyDescent="0.25">
      <c r="C42" s="145" t="s">
        <v>70</v>
      </c>
      <c r="D42" s="117" t="str">
        <f>'[3]מבנה ההוצאות לשונית בסיסית'!C33</f>
        <v>חשמל ומים לפעילות</v>
      </c>
      <c r="E42" s="319"/>
      <c r="F42" s="319"/>
      <c r="G42" s="152">
        <f t="shared" si="12"/>
        <v>0</v>
      </c>
      <c r="H42" s="319"/>
      <c r="I42" s="319"/>
      <c r="J42" s="152">
        <f t="shared" si="13"/>
        <v>0</v>
      </c>
      <c r="K42" s="319"/>
      <c r="L42" s="319"/>
      <c r="M42" s="152">
        <f t="shared" si="14"/>
        <v>0</v>
      </c>
      <c r="N42" s="319"/>
      <c r="O42" s="319"/>
      <c r="P42" s="152">
        <f t="shared" si="15"/>
        <v>0</v>
      </c>
      <c r="Q42" s="319" t="e">
        <f t="shared" si="5"/>
        <v>#DIV/0!</v>
      </c>
      <c r="R42" s="319" t="e">
        <f t="shared" si="6"/>
        <v>#DIV/0!</v>
      </c>
      <c r="S42" s="319" t="e">
        <f t="shared" si="7"/>
        <v>#DIV/0!</v>
      </c>
    </row>
    <row r="43" spans="3:19" hidden="1" outlineLevel="1" x14ac:dyDescent="0.25">
      <c r="C43" s="145" t="s">
        <v>70</v>
      </c>
      <c r="D43" s="117" t="str">
        <f>'[3]מבנה ההוצאות לשונית בסיסית'!C34</f>
        <v>ציוד ומחשבים לפעילות</v>
      </c>
      <c r="E43" s="319"/>
      <c r="F43" s="319"/>
      <c r="G43" s="152">
        <f t="shared" si="12"/>
        <v>0</v>
      </c>
      <c r="H43" s="319"/>
      <c r="I43" s="319"/>
      <c r="J43" s="152">
        <f t="shared" si="13"/>
        <v>0</v>
      </c>
      <c r="K43" s="319"/>
      <c r="L43" s="319"/>
      <c r="M43" s="152">
        <f t="shared" si="14"/>
        <v>0</v>
      </c>
      <c r="N43" s="319"/>
      <c r="O43" s="319"/>
      <c r="P43" s="152">
        <f t="shared" si="15"/>
        <v>0</v>
      </c>
      <c r="Q43" s="319" t="e">
        <f t="shared" si="5"/>
        <v>#DIV/0!</v>
      </c>
      <c r="R43" s="319" t="e">
        <f t="shared" si="6"/>
        <v>#DIV/0!</v>
      </c>
      <c r="S43" s="319" t="e">
        <f t="shared" si="7"/>
        <v>#DIV/0!</v>
      </c>
    </row>
    <row r="44" spans="3:19" ht="13.8" hidden="1" outlineLevel="1" thickBot="1" x14ac:dyDescent="0.3">
      <c r="C44" s="145" t="s">
        <v>70</v>
      </c>
      <c r="D44" s="154" t="str">
        <f>'[3]מבנה ההוצאות לשונית בסיסית'!C35</f>
        <v>הוצאות פיתוח הקמה ותשתיות</v>
      </c>
      <c r="E44" s="319"/>
      <c r="F44" s="319"/>
      <c r="G44" s="152">
        <f t="shared" si="12"/>
        <v>0</v>
      </c>
      <c r="H44" s="319"/>
      <c r="I44" s="319"/>
      <c r="J44" s="152">
        <f t="shared" si="13"/>
        <v>0</v>
      </c>
      <c r="K44" s="319"/>
      <c r="L44" s="319"/>
      <c r="M44" s="152">
        <f t="shared" si="14"/>
        <v>0</v>
      </c>
      <c r="N44" s="319"/>
      <c r="O44" s="319"/>
      <c r="P44" s="152">
        <f t="shared" si="15"/>
        <v>0</v>
      </c>
      <c r="Q44" s="319" t="e">
        <f t="shared" si="5"/>
        <v>#DIV/0!</v>
      </c>
      <c r="R44" s="319" t="e">
        <f t="shared" si="6"/>
        <v>#DIV/0!</v>
      </c>
      <c r="S44" s="320" t="e">
        <f t="shared" si="7"/>
        <v>#DIV/0!</v>
      </c>
    </row>
    <row r="45" spans="3:19" ht="14.4" collapsed="1" thickBot="1" x14ac:dyDescent="0.3">
      <c r="C45" s="145" t="s">
        <v>70</v>
      </c>
      <c r="D45" s="121" t="s">
        <v>308</v>
      </c>
      <c r="E45" s="447">
        <f>SUM(E36:E44)</f>
        <v>0</v>
      </c>
      <c r="F45" s="446">
        <f>SUM(F36:F44)</f>
        <v>0</v>
      </c>
      <c r="G45" s="451">
        <f>F45-E45</f>
        <v>0</v>
      </c>
      <c r="H45" s="447">
        <f>SUM(H36:H44)</f>
        <v>0</v>
      </c>
      <c r="I45" s="446">
        <f>SUM(I36:I44)</f>
        <v>0</v>
      </c>
      <c r="J45" s="451">
        <f>I45-H45</f>
        <v>0</v>
      </c>
      <c r="K45" s="447">
        <f>SUM(K36:K44)</f>
        <v>0</v>
      </c>
      <c r="L45" s="446">
        <f>SUM(L36:L44)</f>
        <v>0</v>
      </c>
      <c r="M45" s="451">
        <f>L45-K45</f>
        <v>0</v>
      </c>
      <c r="N45" s="447">
        <f>SUM(N36:N44)</f>
        <v>0</v>
      </c>
      <c r="O45" s="446">
        <f>SUM(O36:O44)</f>
        <v>0</v>
      </c>
      <c r="P45" s="451">
        <f>O45-N45</f>
        <v>0</v>
      </c>
      <c r="Q45" s="447" t="e">
        <f t="shared" si="5"/>
        <v>#DIV/0!</v>
      </c>
      <c r="R45" s="446" t="e">
        <f t="shared" si="6"/>
        <v>#DIV/0!</v>
      </c>
      <c r="S45" s="452" t="e">
        <f t="shared" si="7"/>
        <v>#DIV/0!</v>
      </c>
    </row>
    <row r="46" spans="3:19" ht="14.4" thickBot="1" x14ac:dyDescent="0.3">
      <c r="C46" s="146"/>
      <c r="D46" s="155"/>
      <c r="E46" s="448"/>
      <c r="F46" s="449"/>
      <c r="G46" s="450"/>
      <c r="H46" s="448"/>
      <c r="I46" s="449"/>
      <c r="J46" s="450"/>
      <c r="K46" s="448"/>
      <c r="L46" s="449"/>
      <c r="M46" s="450"/>
      <c r="N46" s="448"/>
      <c r="O46" s="449"/>
      <c r="P46" s="450"/>
      <c r="Q46" s="448"/>
      <c r="R46" s="449"/>
      <c r="S46" s="450"/>
    </row>
    <row r="47" spans="3:19" hidden="1" outlineLevel="1" x14ac:dyDescent="0.25">
      <c r="C47" s="145" t="s">
        <v>71</v>
      </c>
      <c r="D47" s="117" t="str">
        <f>'[3]מבנה ההוצאות לשונית בסיסית'!C38</f>
        <v>שכר למנחים (כולל רכב ופלפון)</v>
      </c>
      <c r="E47" s="318"/>
      <c r="F47" s="318"/>
      <c r="G47" s="151">
        <f>F47-E47</f>
        <v>0</v>
      </c>
      <c r="H47" s="318"/>
      <c r="I47" s="318"/>
      <c r="J47" s="151">
        <f>I47-H47</f>
        <v>0</v>
      </c>
      <c r="K47" s="318"/>
      <c r="L47" s="318"/>
      <c r="M47" s="151">
        <f>L47-K47</f>
        <v>0</v>
      </c>
      <c r="N47" s="318"/>
      <c r="O47" s="318"/>
      <c r="P47" s="151">
        <f>O47-N47</f>
        <v>0</v>
      </c>
      <c r="Q47" s="318" t="e">
        <f t="shared" si="5"/>
        <v>#DIV/0!</v>
      </c>
      <c r="R47" s="318" t="e">
        <f t="shared" si="6"/>
        <v>#DIV/0!</v>
      </c>
      <c r="S47" s="318" t="e">
        <f t="shared" si="7"/>
        <v>#DIV/0!</v>
      </c>
    </row>
    <row r="48" spans="3:19" hidden="1" outlineLevel="1" x14ac:dyDescent="0.25">
      <c r="C48" s="145" t="s">
        <v>71</v>
      </c>
      <c r="D48" s="117" t="str">
        <f>'[3]מבנה ההוצאות לשונית בסיסית'!C39</f>
        <v>שכר לרכזים (כולל רכב ופלפון)</v>
      </c>
      <c r="E48" s="319"/>
      <c r="F48" s="319"/>
      <c r="G48" s="152">
        <f t="shared" ref="G48:G55" si="16">F48-E48</f>
        <v>0</v>
      </c>
      <c r="H48" s="319"/>
      <c r="I48" s="319"/>
      <c r="J48" s="152">
        <f t="shared" ref="J48:J55" si="17">I48-H48</f>
        <v>0</v>
      </c>
      <c r="K48" s="319"/>
      <c r="L48" s="319"/>
      <c r="M48" s="152">
        <f t="shared" ref="M48:M55" si="18">L48-K48</f>
        <v>0</v>
      </c>
      <c r="N48" s="319"/>
      <c r="O48" s="319"/>
      <c r="P48" s="152">
        <f t="shared" ref="P48:P55" si="19">O48-N48</f>
        <v>0</v>
      </c>
      <c r="Q48" s="319" t="e">
        <f t="shared" si="5"/>
        <v>#DIV/0!</v>
      </c>
      <c r="R48" s="319" t="e">
        <f t="shared" si="6"/>
        <v>#DIV/0!</v>
      </c>
      <c r="S48" s="319" t="e">
        <f t="shared" si="7"/>
        <v>#DIV/0!</v>
      </c>
    </row>
    <row r="49" spans="3:19" hidden="1" outlineLevel="1" x14ac:dyDescent="0.25">
      <c r="C49" s="145" t="s">
        <v>71</v>
      </c>
      <c r="D49" s="117" t="str">
        <f>'[3]מבנה ההוצאות לשונית בסיסית'!C40</f>
        <v>שכר ליועצים (כולל רכב ופלפון)</v>
      </c>
      <c r="E49" s="319"/>
      <c r="F49" s="319"/>
      <c r="G49" s="152">
        <f t="shared" si="16"/>
        <v>0</v>
      </c>
      <c r="H49" s="319"/>
      <c r="I49" s="319"/>
      <c r="J49" s="152">
        <f t="shared" si="17"/>
        <v>0</v>
      </c>
      <c r="K49" s="319"/>
      <c r="L49" s="319"/>
      <c r="M49" s="152">
        <f t="shared" si="18"/>
        <v>0</v>
      </c>
      <c r="N49" s="319"/>
      <c r="O49" s="319"/>
      <c r="P49" s="152">
        <f t="shared" si="19"/>
        <v>0</v>
      </c>
      <c r="Q49" s="319" t="e">
        <f t="shared" si="5"/>
        <v>#DIV/0!</v>
      </c>
      <c r="R49" s="319" t="e">
        <f t="shared" si="6"/>
        <v>#DIV/0!</v>
      </c>
      <c r="S49" s="319" t="e">
        <f t="shared" si="7"/>
        <v>#DIV/0!</v>
      </c>
    </row>
    <row r="50" spans="3:19" hidden="1" outlineLevel="1" x14ac:dyDescent="0.25">
      <c r="C50" s="145" t="s">
        <v>71</v>
      </c>
      <c r="D50" s="117" t="str">
        <f>'[3]מבנה ההוצאות לשונית בסיסית'!C41</f>
        <v>חומרים לפעילות</v>
      </c>
      <c r="E50" s="319"/>
      <c r="F50" s="319"/>
      <c r="G50" s="152">
        <f t="shared" si="16"/>
        <v>0</v>
      </c>
      <c r="H50" s="319"/>
      <c r="I50" s="319"/>
      <c r="J50" s="152">
        <f t="shared" si="17"/>
        <v>0</v>
      </c>
      <c r="K50" s="319"/>
      <c r="L50" s="319"/>
      <c r="M50" s="152">
        <f t="shared" si="18"/>
        <v>0</v>
      </c>
      <c r="N50" s="319"/>
      <c r="O50" s="319"/>
      <c r="P50" s="152">
        <f t="shared" si="19"/>
        <v>0</v>
      </c>
      <c r="Q50" s="319" t="e">
        <f t="shared" si="5"/>
        <v>#DIV/0!</v>
      </c>
      <c r="R50" s="319" t="e">
        <f t="shared" si="6"/>
        <v>#DIV/0!</v>
      </c>
      <c r="S50" s="319" t="e">
        <f t="shared" si="7"/>
        <v>#DIV/0!</v>
      </c>
    </row>
    <row r="51" spans="3:19" hidden="1" outlineLevel="1" x14ac:dyDescent="0.25">
      <c r="C51" s="145" t="s">
        <v>71</v>
      </c>
      <c r="D51" s="117" t="str">
        <f>'[3]מבנה ההוצאות לשונית בסיסית'!C42</f>
        <v>שכירות מבנה הפעילות (כולל נקיון ואחזקה שוטפת)</v>
      </c>
      <c r="E51" s="319"/>
      <c r="F51" s="319"/>
      <c r="G51" s="152">
        <f t="shared" si="16"/>
        <v>0</v>
      </c>
      <c r="H51" s="319"/>
      <c r="I51" s="319"/>
      <c r="J51" s="152">
        <f t="shared" si="17"/>
        <v>0</v>
      </c>
      <c r="K51" s="319"/>
      <c r="L51" s="319"/>
      <c r="M51" s="152">
        <f t="shared" si="18"/>
        <v>0</v>
      </c>
      <c r="N51" s="319"/>
      <c r="O51" s="319"/>
      <c r="P51" s="152">
        <f t="shared" si="19"/>
        <v>0</v>
      </c>
      <c r="Q51" s="319" t="e">
        <f t="shared" si="5"/>
        <v>#DIV/0!</v>
      </c>
      <c r="R51" s="319" t="e">
        <f t="shared" si="6"/>
        <v>#DIV/0!</v>
      </c>
      <c r="S51" s="319" t="e">
        <f t="shared" si="7"/>
        <v>#DIV/0!</v>
      </c>
    </row>
    <row r="52" spans="3:19" hidden="1" outlineLevel="1" x14ac:dyDescent="0.25">
      <c r="C52" s="145" t="s">
        <v>71</v>
      </c>
      <c r="D52" s="117" t="str">
        <f>'[3]מבנה ההוצאות לשונית בסיסית'!C43</f>
        <v>שמירה וביטוח</v>
      </c>
      <c r="E52" s="319"/>
      <c r="F52" s="319"/>
      <c r="G52" s="152">
        <f t="shared" si="16"/>
        <v>0</v>
      </c>
      <c r="H52" s="319"/>
      <c r="I52" s="319"/>
      <c r="J52" s="152">
        <f t="shared" si="17"/>
        <v>0</v>
      </c>
      <c r="K52" s="319"/>
      <c r="L52" s="319"/>
      <c r="M52" s="152">
        <f t="shared" si="18"/>
        <v>0</v>
      </c>
      <c r="N52" s="319"/>
      <c r="O52" s="319"/>
      <c r="P52" s="152">
        <f t="shared" si="19"/>
        <v>0</v>
      </c>
      <c r="Q52" s="319" t="e">
        <f t="shared" si="5"/>
        <v>#DIV/0!</v>
      </c>
      <c r="R52" s="319" t="e">
        <f t="shared" si="6"/>
        <v>#DIV/0!</v>
      </c>
      <c r="S52" s="319" t="e">
        <f t="shared" si="7"/>
        <v>#DIV/0!</v>
      </c>
    </row>
    <row r="53" spans="3:19" hidden="1" outlineLevel="1" x14ac:dyDescent="0.25">
      <c r="C53" s="145" t="s">
        <v>71</v>
      </c>
      <c r="D53" s="117" t="str">
        <f>'[3]מבנה ההוצאות לשונית בסיסית'!C44</f>
        <v>חשמל ומים לפעילות</v>
      </c>
      <c r="E53" s="319"/>
      <c r="F53" s="319"/>
      <c r="G53" s="152">
        <f t="shared" si="16"/>
        <v>0</v>
      </c>
      <c r="H53" s="319"/>
      <c r="I53" s="319"/>
      <c r="J53" s="152">
        <f t="shared" si="17"/>
        <v>0</v>
      </c>
      <c r="K53" s="319"/>
      <c r="L53" s="319"/>
      <c r="M53" s="152">
        <f t="shared" si="18"/>
        <v>0</v>
      </c>
      <c r="N53" s="319"/>
      <c r="O53" s="319"/>
      <c r="P53" s="152">
        <f t="shared" si="19"/>
        <v>0</v>
      </c>
      <c r="Q53" s="319" t="e">
        <f t="shared" si="5"/>
        <v>#DIV/0!</v>
      </c>
      <c r="R53" s="319" t="e">
        <f t="shared" si="6"/>
        <v>#DIV/0!</v>
      </c>
      <c r="S53" s="319" t="e">
        <f t="shared" si="7"/>
        <v>#DIV/0!</v>
      </c>
    </row>
    <row r="54" spans="3:19" hidden="1" outlineLevel="1" x14ac:dyDescent="0.25">
      <c r="C54" s="145" t="s">
        <v>71</v>
      </c>
      <c r="D54" s="117" t="str">
        <f>'[3]מבנה ההוצאות לשונית בסיסית'!C45</f>
        <v>ציוד ומחשבים לפעילות</v>
      </c>
      <c r="E54" s="319"/>
      <c r="F54" s="319"/>
      <c r="G54" s="152">
        <f t="shared" si="16"/>
        <v>0</v>
      </c>
      <c r="H54" s="319"/>
      <c r="I54" s="319"/>
      <c r="J54" s="152">
        <f t="shared" si="17"/>
        <v>0</v>
      </c>
      <c r="K54" s="319"/>
      <c r="L54" s="319"/>
      <c r="M54" s="152">
        <f t="shared" si="18"/>
        <v>0</v>
      </c>
      <c r="N54" s="319"/>
      <c r="O54" s="319"/>
      <c r="P54" s="152">
        <f t="shared" si="19"/>
        <v>0</v>
      </c>
      <c r="Q54" s="319" t="e">
        <f t="shared" si="5"/>
        <v>#DIV/0!</v>
      </c>
      <c r="R54" s="319" t="e">
        <f t="shared" si="6"/>
        <v>#DIV/0!</v>
      </c>
      <c r="S54" s="319" t="e">
        <f t="shared" si="7"/>
        <v>#DIV/0!</v>
      </c>
    </row>
    <row r="55" spans="3:19" ht="13.8" hidden="1" outlineLevel="1" thickBot="1" x14ac:dyDescent="0.3">
      <c r="C55" s="145" t="s">
        <v>71</v>
      </c>
      <c r="D55" s="154" t="str">
        <f>'[3]מבנה ההוצאות לשונית בסיסית'!C46</f>
        <v>הוצאות פיתוח הקמה ותשתיות</v>
      </c>
      <c r="E55" s="319"/>
      <c r="F55" s="319"/>
      <c r="G55" s="152">
        <f t="shared" si="16"/>
        <v>0</v>
      </c>
      <c r="H55" s="319"/>
      <c r="I55" s="319"/>
      <c r="J55" s="152">
        <f t="shared" si="17"/>
        <v>0</v>
      </c>
      <c r="K55" s="319"/>
      <c r="L55" s="319"/>
      <c r="M55" s="152">
        <f t="shared" si="18"/>
        <v>0</v>
      </c>
      <c r="N55" s="319"/>
      <c r="O55" s="319"/>
      <c r="P55" s="152">
        <f t="shared" si="19"/>
        <v>0</v>
      </c>
      <c r="Q55" s="319" t="e">
        <f t="shared" si="5"/>
        <v>#DIV/0!</v>
      </c>
      <c r="R55" s="319" t="e">
        <f t="shared" si="6"/>
        <v>#DIV/0!</v>
      </c>
      <c r="S55" s="320" t="e">
        <f t="shared" si="7"/>
        <v>#DIV/0!</v>
      </c>
    </row>
    <row r="56" spans="3:19" ht="14.4" collapsed="1" thickBot="1" x14ac:dyDescent="0.3">
      <c r="C56" s="145" t="s">
        <v>71</v>
      </c>
      <c r="D56" s="121" t="s">
        <v>309</v>
      </c>
      <c r="E56" s="447">
        <f>SUM(E47:E55)</f>
        <v>0</v>
      </c>
      <c r="F56" s="446">
        <f>SUM(F47:F55)</f>
        <v>0</v>
      </c>
      <c r="G56" s="451">
        <f>F56-E56</f>
        <v>0</v>
      </c>
      <c r="H56" s="447">
        <f>SUM(H47:H55)</f>
        <v>0</v>
      </c>
      <c r="I56" s="446">
        <f>SUM(I47:I55)</f>
        <v>0</v>
      </c>
      <c r="J56" s="451">
        <f>I56-H56</f>
        <v>0</v>
      </c>
      <c r="K56" s="447">
        <f>SUM(K47:K55)</f>
        <v>0</v>
      </c>
      <c r="L56" s="446">
        <f>SUM(L47:L55)</f>
        <v>0</v>
      </c>
      <c r="M56" s="451">
        <f>L56-K56</f>
        <v>0</v>
      </c>
      <c r="N56" s="447">
        <f>SUM(N47:N55)</f>
        <v>0</v>
      </c>
      <c r="O56" s="446">
        <f>SUM(O47:O55)</f>
        <v>0</v>
      </c>
      <c r="P56" s="451">
        <f>O56-N56</f>
        <v>0</v>
      </c>
      <c r="Q56" s="447" t="e">
        <f t="shared" si="5"/>
        <v>#DIV/0!</v>
      </c>
      <c r="R56" s="446" t="e">
        <f t="shared" si="6"/>
        <v>#DIV/0!</v>
      </c>
      <c r="S56" s="452" t="e">
        <f t="shared" si="7"/>
        <v>#DIV/0!</v>
      </c>
    </row>
    <row r="57" spans="3:19" ht="14.4" thickBot="1" x14ac:dyDescent="0.3">
      <c r="C57" s="146"/>
      <c r="D57" s="155"/>
      <c r="E57" s="448"/>
      <c r="F57" s="449"/>
      <c r="G57" s="450"/>
      <c r="H57" s="448"/>
      <c r="I57" s="449"/>
      <c r="J57" s="450"/>
      <c r="K57" s="448"/>
      <c r="L57" s="449"/>
      <c r="M57" s="450"/>
      <c r="N57" s="448"/>
      <c r="O57" s="449"/>
      <c r="P57" s="450"/>
      <c r="Q57" s="448"/>
      <c r="R57" s="449"/>
      <c r="S57" s="450"/>
    </row>
    <row r="58" spans="3:19" outlineLevel="1" x14ac:dyDescent="0.25">
      <c r="C58" s="145" t="s">
        <v>72</v>
      </c>
      <c r="D58" s="117" t="str">
        <f>'[3]מבנה ההוצאות לשונית בסיסית'!C49</f>
        <v>שכר למנחים (כולל רכב ופלפון)</v>
      </c>
      <c r="E58" s="318"/>
      <c r="F58" s="318"/>
      <c r="G58" s="151">
        <f>F58-E58</f>
        <v>0</v>
      </c>
      <c r="H58" s="318"/>
      <c r="I58" s="318"/>
      <c r="J58" s="151">
        <f>I58-H58</f>
        <v>0</v>
      </c>
      <c r="K58" s="318"/>
      <c r="L58" s="318"/>
      <c r="M58" s="151">
        <f>L58-K58</f>
        <v>0</v>
      </c>
      <c r="N58" s="318"/>
      <c r="O58" s="318"/>
      <c r="P58" s="151">
        <f>O58-N58</f>
        <v>0</v>
      </c>
      <c r="Q58" s="318" t="e">
        <f t="shared" si="5"/>
        <v>#DIV/0!</v>
      </c>
      <c r="R58" s="318" t="e">
        <f t="shared" si="6"/>
        <v>#DIV/0!</v>
      </c>
      <c r="S58" s="318" t="e">
        <f t="shared" si="7"/>
        <v>#DIV/0!</v>
      </c>
    </row>
    <row r="59" spans="3:19" outlineLevel="1" x14ac:dyDescent="0.25">
      <c r="C59" s="145" t="s">
        <v>72</v>
      </c>
      <c r="D59" s="117" t="str">
        <f>'[3]מבנה ההוצאות לשונית בסיסית'!C50</f>
        <v>שכר לרכזים (כולל רכב ופלפון)</v>
      </c>
      <c r="E59" s="319"/>
      <c r="F59" s="319"/>
      <c r="G59" s="152">
        <f t="shared" ref="G59:G66" si="20">F59-E59</f>
        <v>0</v>
      </c>
      <c r="H59" s="319"/>
      <c r="I59" s="319"/>
      <c r="J59" s="152">
        <f t="shared" ref="J59:J66" si="21">I59-H59</f>
        <v>0</v>
      </c>
      <c r="K59" s="319"/>
      <c r="L59" s="319"/>
      <c r="M59" s="152">
        <f t="shared" ref="M59:M66" si="22">L59-K59</f>
        <v>0</v>
      </c>
      <c r="N59" s="319"/>
      <c r="O59" s="319"/>
      <c r="P59" s="152">
        <f t="shared" ref="P59:P66" si="23">O59-N59</f>
        <v>0</v>
      </c>
      <c r="Q59" s="319" t="e">
        <f t="shared" si="5"/>
        <v>#DIV/0!</v>
      </c>
      <c r="R59" s="319" t="e">
        <f t="shared" si="6"/>
        <v>#DIV/0!</v>
      </c>
      <c r="S59" s="319" t="e">
        <f t="shared" si="7"/>
        <v>#DIV/0!</v>
      </c>
    </row>
    <row r="60" spans="3:19" outlineLevel="1" x14ac:dyDescent="0.25">
      <c r="C60" s="145" t="s">
        <v>72</v>
      </c>
      <c r="D60" s="117" t="str">
        <f>'[3]מבנה ההוצאות לשונית בסיסית'!C51</f>
        <v>שכר ליועצים (כולל רכב ופלפון)</v>
      </c>
      <c r="E60" s="319"/>
      <c r="F60" s="319"/>
      <c r="G60" s="152">
        <f t="shared" si="20"/>
        <v>0</v>
      </c>
      <c r="H60" s="319"/>
      <c r="I60" s="319"/>
      <c r="J60" s="152">
        <f t="shared" si="21"/>
        <v>0</v>
      </c>
      <c r="K60" s="319"/>
      <c r="L60" s="319"/>
      <c r="M60" s="152">
        <f t="shared" si="22"/>
        <v>0</v>
      </c>
      <c r="N60" s="319"/>
      <c r="O60" s="319"/>
      <c r="P60" s="152">
        <f t="shared" si="23"/>
        <v>0</v>
      </c>
      <c r="Q60" s="319" t="e">
        <f t="shared" si="5"/>
        <v>#DIV/0!</v>
      </c>
      <c r="R60" s="319" t="e">
        <f t="shared" si="6"/>
        <v>#DIV/0!</v>
      </c>
      <c r="S60" s="319" t="e">
        <f t="shared" si="7"/>
        <v>#DIV/0!</v>
      </c>
    </row>
    <row r="61" spans="3:19" outlineLevel="1" x14ac:dyDescent="0.25">
      <c r="C61" s="145" t="s">
        <v>72</v>
      </c>
      <c r="D61" s="117" t="str">
        <f>'[3]מבנה ההוצאות לשונית בסיסית'!C52</f>
        <v>חומרים לפעילות</v>
      </c>
      <c r="E61" s="319"/>
      <c r="F61" s="319"/>
      <c r="G61" s="152">
        <f t="shared" si="20"/>
        <v>0</v>
      </c>
      <c r="H61" s="319"/>
      <c r="I61" s="319"/>
      <c r="J61" s="152">
        <f t="shared" si="21"/>
        <v>0</v>
      </c>
      <c r="K61" s="319"/>
      <c r="L61" s="319"/>
      <c r="M61" s="152">
        <f t="shared" si="22"/>
        <v>0</v>
      </c>
      <c r="N61" s="319"/>
      <c r="O61" s="319"/>
      <c r="P61" s="152">
        <f t="shared" si="23"/>
        <v>0</v>
      </c>
      <c r="Q61" s="319" t="e">
        <f t="shared" si="5"/>
        <v>#DIV/0!</v>
      </c>
      <c r="R61" s="319" t="e">
        <f t="shared" si="6"/>
        <v>#DIV/0!</v>
      </c>
      <c r="S61" s="319" t="e">
        <f t="shared" si="7"/>
        <v>#DIV/0!</v>
      </c>
    </row>
    <row r="62" spans="3:19" outlineLevel="1" x14ac:dyDescent="0.25">
      <c r="C62" s="145" t="s">
        <v>72</v>
      </c>
      <c r="D62" s="117" t="str">
        <f>'[3]מבנה ההוצאות לשונית בסיסית'!C53</f>
        <v>שכירות מבנה הפעילות (כולל נקיון ואחזקה שוטפת)</v>
      </c>
      <c r="E62" s="319"/>
      <c r="F62" s="319"/>
      <c r="G62" s="152">
        <f t="shared" si="20"/>
        <v>0</v>
      </c>
      <c r="H62" s="319"/>
      <c r="I62" s="319"/>
      <c r="J62" s="152">
        <f t="shared" si="21"/>
        <v>0</v>
      </c>
      <c r="K62" s="319"/>
      <c r="L62" s="319"/>
      <c r="M62" s="152">
        <f t="shared" si="22"/>
        <v>0</v>
      </c>
      <c r="N62" s="319"/>
      <c r="O62" s="319"/>
      <c r="P62" s="152">
        <f t="shared" si="23"/>
        <v>0</v>
      </c>
      <c r="Q62" s="319" t="e">
        <f t="shared" si="5"/>
        <v>#DIV/0!</v>
      </c>
      <c r="R62" s="319" t="e">
        <f t="shared" si="6"/>
        <v>#DIV/0!</v>
      </c>
      <c r="S62" s="319" t="e">
        <f t="shared" si="7"/>
        <v>#DIV/0!</v>
      </c>
    </row>
    <row r="63" spans="3:19" outlineLevel="1" x14ac:dyDescent="0.25">
      <c r="C63" s="145" t="s">
        <v>72</v>
      </c>
      <c r="D63" s="117" t="str">
        <f>'[3]מבנה ההוצאות לשונית בסיסית'!C54</f>
        <v>שמירה וביטוח</v>
      </c>
      <c r="E63" s="319"/>
      <c r="F63" s="319"/>
      <c r="G63" s="152">
        <f t="shared" si="20"/>
        <v>0</v>
      </c>
      <c r="H63" s="319"/>
      <c r="I63" s="319"/>
      <c r="J63" s="152">
        <f t="shared" si="21"/>
        <v>0</v>
      </c>
      <c r="K63" s="319"/>
      <c r="L63" s="319"/>
      <c r="M63" s="152">
        <f t="shared" si="22"/>
        <v>0</v>
      </c>
      <c r="N63" s="319"/>
      <c r="O63" s="319"/>
      <c r="P63" s="152">
        <f t="shared" si="23"/>
        <v>0</v>
      </c>
      <c r="Q63" s="319" t="e">
        <f t="shared" si="5"/>
        <v>#DIV/0!</v>
      </c>
      <c r="R63" s="319" t="e">
        <f t="shared" si="6"/>
        <v>#DIV/0!</v>
      </c>
      <c r="S63" s="319" t="e">
        <f t="shared" si="7"/>
        <v>#DIV/0!</v>
      </c>
    </row>
    <row r="64" spans="3:19" outlineLevel="1" x14ac:dyDescent="0.25">
      <c r="C64" s="145" t="s">
        <v>72</v>
      </c>
      <c r="D64" s="117" t="str">
        <f>'[3]מבנה ההוצאות לשונית בסיסית'!C55</f>
        <v>חשמל ומים לפעילות</v>
      </c>
      <c r="E64" s="319"/>
      <c r="F64" s="319"/>
      <c r="G64" s="152">
        <f t="shared" si="20"/>
        <v>0</v>
      </c>
      <c r="H64" s="319"/>
      <c r="I64" s="319"/>
      <c r="J64" s="152">
        <f t="shared" si="21"/>
        <v>0</v>
      </c>
      <c r="K64" s="319"/>
      <c r="L64" s="319"/>
      <c r="M64" s="152">
        <f t="shared" si="22"/>
        <v>0</v>
      </c>
      <c r="N64" s="319"/>
      <c r="O64" s="319"/>
      <c r="P64" s="152">
        <f t="shared" si="23"/>
        <v>0</v>
      </c>
      <c r="Q64" s="319" t="e">
        <f t="shared" si="5"/>
        <v>#DIV/0!</v>
      </c>
      <c r="R64" s="319" t="e">
        <f t="shared" si="6"/>
        <v>#DIV/0!</v>
      </c>
      <c r="S64" s="319" t="e">
        <f t="shared" si="7"/>
        <v>#DIV/0!</v>
      </c>
    </row>
    <row r="65" spans="3:19" outlineLevel="1" x14ac:dyDescent="0.25">
      <c r="C65" s="145" t="s">
        <v>72</v>
      </c>
      <c r="D65" s="117" t="str">
        <f>'[3]מבנה ההוצאות לשונית בסיסית'!C56</f>
        <v>ציוד ומחשבים לפעילות</v>
      </c>
      <c r="E65" s="319"/>
      <c r="F65" s="319"/>
      <c r="G65" s="152">
        <f t="shared" si="20"/>
        <v>0</v>
      </c>
      <c r="H65" s="319"/>
      <c r="I65" s="319"/>
      <c r="J65" s="152">
        <f t="shared" si="21"/>
        <v>0</v>
      </c>
      <c r="K65" s="319"/>
      <c r="L65" s="319"/>
      <c r="M65" s="152">
        <f t="shared" si="22"/>
        <v>0</v>
      </c>
      <c r="N65" s="319"/>
      <c r="O65" s="319"/>
      <c r="P65" s="152">
        <f t="shared" si="23"/>
        <v>0</v>
      </c>
      <c r="Q65" s="319" t="e">
        <f t="shared" si="5"/>
        <v>#DIV/0!</v>
      </c>
      <c r="R65" s="319" t="e">
        <f t="shared" si="6"/>
        <v>#DIV/0!</v>
      </c>
      <c r="S65" s="319" t="e">
        <f t="shared" si="7"/>
        <v>#DIV/0!</v>
      </c>
    </row>
    <row r="66" spans="3:19" ht="13.8" outlineLevel="1" thickBot="1" x14ac:dyDescent="0.3">
      <c r="C66" s="145" t="s">
        <v>72</v>
      </c>
      <c r="D66" s="154" t="str">
        <f>'[3]מבנה ההוצאות לשונית בסיסית'!C57</f>
        <v>הוצאות פיתוח הקמה ותשתיות</v>
      </c>
      <c r="E66" s="319"/>
      <c r="F66" s="319"/>
      <c r="G66" s="152">
        <f t="shared" si="20"/>
        <v>0</v>
      </c>
      <c r="H66" s="319"/>
      <c r="I66" s="319"/>
      <c r="J66" s="152">
        <f t="shared" si="21"/>
        <v>0</v>
      </c>
      <c r="K66" s="319"/>
      <c r="L66" s="319"/>
      <c r="M66" s="152">
        <f t="shared" si="22"/>
        <v>0</v>
      </c>
      <c r="N66" s="319"/>
      <c r="O66" s="319"/>
      <c r="P66" s="152">
        <f t="shared" si="23"/>
        <v>0</v>
      </c>
      <c r="Q66" s="319" t="e">
        <f t="shared" si="5"/>
        <v>#DIV/0!</v>
      </c>
      <c r="R66" s="319" t="e">
        <f t="shared" si="6"/>
        <v>#DIV/0!</v>
      </c>
      <c r="S66" s="320" t="e">
        <f t="shared" si="7"/>
        <v>#DIV/0!</v>
      </c>
    </row>
    <row r="67" spans="3:19" ht="14.4" thickBot="1" x14ac:dyDescent="0.3">
      <c r="C67" s="145" t="s">
        <v>72</v>
      </c>
      <c r="D67" s="121" t="s">
        <v>310</v>
      </c>
      <c r="E67" s="447">
        <f>SUM(E58:E66)</f>
        <v>0</v>
      </c>
      <c r="F67" s="446">
        <f>SUM(F58:F66)</f>
        <v>0</v>
      </c>
      <c r="G67" s="451">
        <f>F67-E67</f>
        <v>0</v>
      </c>
      <c r="H67" s="447">
        <f>SUM(H58:H66)</f>
        <v>0</v>
      </c>
      <c r="I67" s="446">
        <f>SUM(I58:I66)</f>
        <v>0</v>
      </c>
      <c r="J67" s="451">
        <f>I67-H67</f>
        <v>0</v>
      </c>
      <c r="K67" s="447">
        <f>SUM(K58:K66)</f>
        <v>0</v>
      </c>
      <c r="L67" s="446">
        <f>SUM(L58:L66)</f>
        <v>0</v>
      </c>
      <c r="M67" s="451">
        <f>L67-K67</f>
        <v>0</v>
      </c>
      <c r="N67" s="447">
        <f>SUM(N58:N66)</f>
        <v>0</v>
      </c>
      <c r="O67" s="446">
        <f>SUM(O58:O66)</f>
        <v>0</v>
      </c>
      <c r="P67" s="451">
        <f>O67-N67</f>
        <v>0</v>
      </c>
      <c r="Q67" s="447" t="e">
        <f t="shared" si="5"/>
        <v>#DIV/0!</v>
      </c>
      <c r="R67" s="446" t="e">
        <f t="shared" si="6"/>
        <v>#DIV/0!</v>
      </c>
      <c r="S67" s="452" t="e">
        <f t="shared" si="7"/>
        <v>#DIV/0!</v>
      </c>
    </row>
    <row r="68" spans="3:19" ht="14.4" thickBot="1" x14ac:dyDescent="0.3">
      <c r="C68" s="146"/>
      <c r="D68" s="88"/>
      <c r="E68" s="448"/>
      <c r="F68" s="449"/>
      <c r="G68" s="450"/>
      <c r="H68" s="448"/>
      <c r="I68" s="449"/>
      <c r="J68" s="450"/>
      <c r="K68" s="448"/>
      <c r="L68" s="449"/>
      <c r="M68" s="450"/>
      <c r="N68" s="448"/>
      <c r="O68" s="449"/>
      <c r="P68" s="450"/>
      <c r="Q68" s="448"/>
      <c r="R68" s="449"/>
      <c r="S68" s="450"/>
    </row>
    <row r="69" spans="3:19" ht="14.4" thickBot="1" x14ac:dyDescent="0.3">
      <c r="C69" s="146"/>
      <c r="D69" s="156" t="s">
        <v>205</v>
      </c>
      <c r="E69" s="294">
        <f>E23+E34+E45+E56+E67</f>
        <v>0</v>
      </c>
      <c r="F69" s="295">
        <f>F23+F34+F45+F56+F67</f>
        <v>0</v>
      </c>
      <c r="G69" s="166">
        <f>F69-E69</f>
        <v>0</v>
      </c>
      <c r="H69" s="167">
        <f t="shared" ref="H69:O69" si="24">H67+H56+H45+H34+H23</f>
        <v>0</v>
      </c>
      <c r="I69" s="168">
        <f t="shared" si="24"/>
        <v>0</v>
      </c>
      <c r="J69" s="169">
        <f t="shared" si="24"/>
        <v>0</v>
      </c>
      <c r="K69" s="167">
        <f t="shared" si="24"/>
        <v>0</v>
      </c>
      <c r="L69" s="168">
        <f t="shared" si="24"/>
        <v>0</v>
      </c>
      <c r="M69" s="169">
        <f t="shared" si="24"/>
        <v>0</v>
      </c>
      <c r="N69" s="167">
        <f t="shared" si="24"/>
        <v>0</v>
      </c>
      <c r="O69" s="168">
        <f t="shared" si="24"/>
        <v>0</v>
      </c>
      <c r="P69" s="169">
        <f>P67+P56+P45+P34+P23</f>
        <v>0</v>
      </c>
      <c r="Q69" s="170" t="e">
        <f t="shared" si="5"/>
        <v>#DIV/0!</v>
      </c>
      <c r="R69" s="171" t="e">
        <f t="shared" si="6"/>
        <v>#DIV/0!</v>
      </c>
      <c r="S69" s="172" t="e">
        <f t="shared" si="7"/>
        <v>#DIV/0!</v>
      </c>
    </row>
    <row r="70" spans="3:19" ht="14.4" thickBot="1" x14ac:dyDescent="0.3">
      <c r="C70" s="146"/>
      <c r="D70" s="86"/>
      <c r="E70" s="448"/>
      <c r="F70" s="449"/>
      <c r="G70" s="450"/>
      <c r="H70" s="448"/>
      <c r="I70" s="449"/>
      <c r="J70" s="450"/>
      <c r="K70" s="448"/>
      <c r="L70" s="449"/>
      <c r="M70" s="450"/>
      <c r="N70" s="448"/>
      <c r="O70" s="449"/>
      <c r="P70" s="450"/>
      <c r="Q70" s="448"/>
      <c r="R70" s="449"/>
      <c r="S70" s="450"/>
    </row>
    <row r="71" spans="3:19" ht="12.75" customHeight="1" outlineLevel="1" x14ac:dyDescent="0.25">
      <c r="C71" s="145" t="s">
        <v>30</v>
      </c>
      <c r="D71" s="157" t="s">
        <v>30</v>
      </c>
      <c r="E71" s="319"/>
      <c r="F71" s="319"/>
      <c r="G71" s="152"/>
      <c r="H71" s="319"/>
      <c r="I71" s="319"/>
      <c r="J71" s="152"/>
      <c r="K71" s="319"/>
      <c r="L71" s="319"/>
      <c r="M71" s="152"/>
      <c r="N71" s="319"/>
      <c r="O71" s="319"/>
      <c r="P71" s="152"/>
      <c r="Q71" s="319"/>
      <c r="R71" s="319"/>
      <c r="S71" s="319"/>
    </row>
    <row r="72" spans="3:19" outlineLevel="1" x14ac:dyDescent="0.25">
      <c r="C72" s="145" t="s">
        <v>30</v>
      </c>
      <c r="D72" s="86" t="str">
        <f>'[3]מבנה ההוצאות לשונית בסיסית'!C63</f>
        <v>שכר מנכ"ל</v>
      </c>
      <c r="E72" s="319"/>
      <c r="F72" s="319"/>
      <c r="G72" s="152">
        <f>F72-E72</f>
        <v>0</v>
      </c>
      <c r="H72" s="319"/>
      <c r="I72" s="319"/>
      <c r="J72" s="152">
        <f>I72-H72</f>
        <v>0</v>
      </c>
      <c r="K72" s="319"/>
      <c r="L72" s="319"/>
      <c r="M72" s="152">
        <f>L72-K72</f>
        <v>0</v>
      </c>
      <c r="N72" s="319"/>
      <c r="O72" s="319"/>
      <c r="P72" s="152">
        <f>O72-N72</f>
        <v>0</v>
      </c>
      <c r="Q72" s="319"/>
      <c r="R72" s="319"/>
      <c r="S72" s="319"/>
    </row>
    <row r="73" spans="3:19" outlineLevel="1" x14ac:dyDescent="0.25">
      <c r="C73" s="145" t="s">
        <v>30</v>
      </c>
      <c r="D73" s="86" t="str">
        <f>'[3]מבנה ההוצאות לשונית בסיסית'!C64</f>
        <v>שכר מנהל כספים</v>
      </c>
      <c r="E73" s="319"/>
      <c r="F73" s="319"/>
      <c r="G73" s="152">
        <f t="shared" ref="G73:G85" si="25">F73-E73</f>
        <v>0</v>
      </c>
      <c r="H73" s="319"/>
      <c r="I73" s="319"/>
      <c r="J73" s="152">
        <f t="shared" ref="J73:J85" si="26">I73-H73</f>
        <v>0</v>
      </c>
      <c r="K73" s="319"/>
      <c r="L73" s="319"/>
      <c r="M73" s="152">
        <f t="shared" ref="M73:M85" si="27">L73-K73</f>
        <v>0</v>
      </c>
      <c r="N73" s="319"/>
      <c r="O73" s="319"/>
      <c r="P73" s="152">
        <f t="shared" ref="P73:P85" si="28">O73-N73</f>
        <v>0</v>
      </c>
      <c r="Q73" s="319"/>
      <c r="R73" s="319"/>
      <c r="S73" s="319"/>
    </row>
    <row r="74" spans="3:19" outlineLevel="1" x14ac:dyDescent="0.25">
      <c r="C74" s="145" t="s">
        <v>30</v>
      </c>
      <c r="D74" s="86" t="str">
        <f>'[3]מבנה ההוצאות לשונית בסיסית'!C65</f>
        <v>שכר מזכירה</v>
      </c>
      <c r="E74" s="319"/>
      <c r="F74" s="319"/>
      <c r="G74" s="152">
        <f t="shared" si="25"/>
        <v>0</v>
      </c>
      <c r="H74" s="319"/>
      <c r="I74" s="319"/>
      <c r="J74" s="152">
        <f t="shared" si="26"/>
        <v>0</v>
      </c>
      <c r="K74" s="319"/>
      <c r="L74" s="319"/>
      <c r="M74" s="152">
        <f t="shared" si="27"/>
        <v>0</v>
      </c>
      <c r="N74" s="319"/>
      <c r="O74" s="319"/>
      <c r="P74" s="152">
        <f t="shared" si="28"/>
        <v>0</v>
      </c>
      <c r="Q74" s="319"/>
      <c r="R74" s="319"/>
      <c r="S74" s="319"/>
    </row>
    <row r="75" spans="3:19" outlineLevel="1" x14ac:dyDescent="0.25">
      <c r="C75" s="145" t="s">
        <v>30</v>
      </c>
      <c r="D75" s="86" t="str">
        <f>'[3]מבנה ההוצאות לשונית בסיסית'!C66</f>
        <v>שכירות וארנונה משרדים</v>
      </c>
      <c r="E75" s="319"/>
      <c r="F75" s="319"/>
      <c r="G75" s="152">
        <f t="shared" si="25"/>
        <v>0</v>
      </c>
      <c r="H75" s="319"/>
      <c r="I75" s="319"/>
      <c r="J75" s="152">
        <f t="shared" si="26"/>
        <v>0</v>
      </c>
      <c r="K75" s="319"/>
      <c r="L75" s="319"/>
      <c r="M75" s="152">
        <f t="shared" si="27"/>
        <v>0</v>
      </c>
      <c r="N75" s="319"/>
      <c r="O75" s="319"/>
      <c r="P75" s="152">
        <f t="shared" si="28"/>
        <v>0</v>
      </c>
      <c r="Q75" s="319"/>
      <c r="R75" s="319"/>
      <c r="S75" s="319"/>
    </row>
    <row r="76" spans="3:19" outlineLevel="1" x14ac:dyDescent="0.25">
      <c r="C76" s="145" t="s">
        <v>30</v>
      </c>
      <c r="D76" s="86" t="str">
        <f>'[3]מבנה ההוצאות לשונית בסיסית'!C67</f>
        <v>חשמל מים משרדים</v>
      </c>
      <c r="E76" s="319"/>
      <c r="F76" s="319"/>
      <c r="G76" s="152">
        <f t="shared" si="25"/>
        <v>0</v>
      </c>
      <c r="H76" s="319"/>
      <c r="I76" s="319"/>
      <c r="J76" s="152">
        <f t="shared" si="26"/>
        <v>0</v>
      </c>
      <c r="K76" s="319"/>
      <c r="L76" s="319"/>
      <c r="M76" s="152">
        <f t="shared" si="27"/>
        <v>0</v>
      </c>
      <c r="N76" s="319"/>
      <c r="O76" s="319"/>
      <c r="P76" s="152">
        <f t="shared" si="28"/>
        <v>0</v>
      </c>
      <c r="Q76" s="319"/>
      <c r="R76" s="319"/>
      <c r="S76" s="319"/>
    </row>
    <row r="77" spans="3:19" outlineLevel="1" x14ac:dyDescent="0.25">
      <c r="C77" s="145" t="s">
        <v>30</v>
      </c>
      <c r="D77" s="86" t="str">
        <f>'[3]מבנה ההוצאות לשונית בסיסית'!C68</f>
        <v>טלפונים</v>
      </c>
      <c r="E77" s="319"/>
      <c r="F77" s="319"/>
      <c r="G77" s="152">
        <f t="shared" si="25"/>
        <v>0</v>
      </c>
      <c r="H77" s="319"/>
      <c r="I77" s="319"/>
      <c r="J77" s="152">
        <f t="shared" si="26"/>
        <v>0</v>
      </c>
      <c r="K77" s="319"/>
      <c r="L77" s="319"/>
      <c r="M77" s="152">
        <f t="shared" si="27"/>
        <v>0</v>
      </c>
      <c r="N77" s="319"/>
      <c r="O77" s="319"/>
      <c r="P77" s="152">
        <f t="shared" si="28"/>
        <v>0</v>
      </c>
      <c r="Q77" s="319"/>
      <c r="R77" s="319"/>
      <c r="S77" s="319"/>
    </row>
    <row r="78" spans="3:19" outlineLevel="1" x14ac:dyDescent="0.25">
      <c r="C78" s="145" t="s">
        <v>30</v>
      </c>
      <c r="D78" s="86" t="str">
        <f>'[3]מבנה ההוצאות לשונית בסיסית'!C69</f>
        <v>אתר אינטרנט ותקשורת</v>
      </c>
      <c r="E78" s="319"/>
      <c r="F78" s="319"/>
      <c r="G78" s="152">
        <f t="shared" si="25"/>
        <v>0</v>
      </c>
      <c r="H78" s="319"/>
      <c r="I78" s="319"/>
      <c r="J78" s="152">
        <f t="shared" si="26"/>
        <v>0</v>
      </c>
      <c r="K78" s="319"/>
      <c r="L78" s="319"/>
      <c r="M78" s="152">
        <f t="shared" si="27"/>
        <v>0</v>
      </c>
      <c r="N78" s="319"/>
      <c r="O78" s="319"/>
      <c r="P78" s="152">
        <f t="shared" si="28"/>
        <v>0</v>
      </c>
      <c r="Q78" s="319"/>
      <c r="R78" s="319"/>
      <c r="S78" s="319"/>
    </row>
    <row r="79" spans="3:19" outlineLevel="1" x14ac:dyDescent="0.25">
      <c r="C79" s="145" t="s">
        <v>30</v>
      </c>
      <c r="D79" s="86" t="str">
        <f>'[3]מבנה ההוצאות לשונית בסיסית'!C70</f>
        <v>נסיעות וחניות</v>
      </c>
      <c r="E79" s="319"/>
      <c r="F79" s="319"/>
      <c r="G79" s="152">
        <f t="shared" si="25"/>
        <v>0</v>
      </c>
      <c r="H79" s="319"/>
      <c r="I79" s="319"/>
      <c r="J79" s="152">
        <f t="shared" si="26"/>
        <v>0</v>
      </c>
      <c r="K79" s="319"/>
      <c r="L79" s="319"/>
      <c r="M79" s="152">
        <f t="shared" si="27"/>
        <v>0</v>
      </c>
      <c r="N79" s="319"/>
      <c r="O79" s="319"/>
      <c r="P79" s="152">
        <f t="shared" si="28"/>
        <v>0</v>
      </c>
      <c r="Q79" s="319"/>
      <c r="R79" s="319"/>
      <c r="S79" s="319"/>
    </row>
    <row r="80" spans="3:19" outlineLevel="1" x14ac:dyDescent="0.25">
      <c r="C80" s="145" t="s">
        <v>30</v>
      </c>
      <c r="D80" s="86" t="str">
        <f>'[3]מבנה ההוצאות לשונית בסיסית'!C71</f>
        <v>כיבודים אירוח</v>
      </c>
      <c r="E80" s="319"/>
      <c r="F80" s="319"/>
      <c r="G80" s="152">
        <f t="shared" si="25"/>
        <v>0</v>
      </c>
      <c r="H80" s="319"/>
      <c r="I80" s="319"/>
      <c r="J80" s="152">
        <f t="shared" si="26"/>
        <v>0</v>
      </c>
      <c r="K80" s="319"/>
      <c r="L80" s="319"/>
      <c r="M80" s="152">
        <f t="shared" si="27"/>
        <v>0</v>
      </c>
      <c r="N80" s="319"/>
      <c r="O80" s="319"/>
      <c r="P80" s="152">
        <f t="shared" si="28"/>
        <v>0</v>
      </c>
      <c r="Q80" s="319"/>
      <c r="R80" s="319"/>
      <c r="S80" s="319"/>
    </row>
    <row r="81" spans="3:19" outlineLevel="1" x14ac:dyDescent="0.25">
      <c r="C81" s="145" t="s">
        <v>30</v>
      </c>
      <c r="D81" s="86" t="str">
        <f>'[3]מבנה ההוצאות לשונית בסיסית'!C72</f>
        <v>דפוס והוצאה לאור</v>
      </c>
      <c r="E81" s="319"/>
      <c r="F81" s="319"/>
      <c r="G81" s="152">
        <f t="shared" si="25"/>
        <v>0</v>
      </c>
      <c r="H81" s="319"/>
      <c r="I81" s="319"/>
      <c r="J81" s="152">
        <f t="shared" si="26"/>
        <v>0</v>
      </c>
      <c r="K81" s="319"/>
      <c r="L81" s="319"/>
      <c r="M81" s="152">
        <f t="shared" si="27"/>
        <v>0</v>
      </c>
      <c r="N81" s="319"/>
      <c r="O81" s="319"/>
      <c r="P81" s="152">
        <f t="shared" si="28"/>
        <v>0</v>
      </c>
      <c r="Q81" s="319"/>
      <c r="R81" s="319"/>
      <c r="S81" s="319"/>
    </row>
    <row r="82" spans="3:19" outlineLevel="1" x14ac:dyDescent="0.25">
      <c r="C82" s="145" t="s">
        <v>30</v>
      </c>
      <c r="D82" s="86" t="str">
        <f>'[3]מבנה ההוצאות לשונית בסיסית'!C73</f>
        <v>פרסום ושיווק</v>
      </c>
      <c r="E82" s="319"/>
      <c r="F82" s="319"/>
      <c r="G82" s="152">
        <f t="shared" si="25"/>
        <v>0</v>
      </c>
      <c r="H82" s="319"/>
      <c r="I82" s="319"/>
      <c r="J82" s="152">
        <f t="shared" si="26"/>
        <v>0</v>
      </c>
      <c r="K82" s="319"/>
      <c r="L82" s="319"/>
      <c r="M82" s="152">
        <f t="shared" si="27"/>
        <v>0</v>
      </c>
      <c r="N82" s="319"/>
      <c r="O82" s="319"/>
      <c r="P82" s="152">
        <f t="shared" si="28"/>
        <v>0</v>
      </c>
      <c r="Q82" s="319"/>
      <c r="R82" s="319"/>
      <c r="S82" s="319"/>
    </row>
    <row r="83" spans="3:19" outlineLevel="1" x14ac:dyDescent="0.25">
      <c r="C83" s="145" t="s">
        <v>30</v>
      </c>
      <c r="D83" s="86" t="str">
        <f>'[3]מבנה ההוצאות לשונית בסיסית'!C74</f>
        <v>יעוץ משפטי ועורך דין</v>
      </c>
      <c r="E83" s="319"/>
      <c r="F83" s="319"/>
      <c r="G83" s="152">
        <f t="shared" si="25"/>
        <v>0</v>
      </c>
      <c r="H83" s="319"/>
      <c r="I83" s="319"/>
      <c r="J83" s="152">
        <f t="shared" si="26"/>
        <v>0</v>
      </c>
      <c r="K83" s="319"/>
      <c r="L83" s="319"/>
      <c r="M83" s="152">
        <f t="shared" si="27"/>
        <v>0</v>
      </c>
      <c r="N83" s="319"/>
      <c r="O83" s="319"/>
      <c r="P83" s="152">
        <f t="shared" si="28"/>
        <v>0</v>
      </c>
      <c r="Q83" s="319"/>
      <c r="R83" s="319"/>
      <c r="S83" s="319"/>
    </row>
    <row r="84" spans="3:19" outlineLevel="1" x14ac:dyDescent="0.25">
      <c r="C84" s="145" t="s">
        <v>30</v>
      </c>
      <c r="D84" s="86" t="str">
        <f>'[3]מבנה ההוצאות לשונית בסיסית'!C75</f>
        <v>יעוץ רואה חשבון</v>
      </c>
      <c r="E84" s="319"/>
      <c r="F84" s="319"/>
      <c r="G84" s="152">
        <f t="shared" si="25"/>
        <v>0</v>
      </c>
      <c r="H84" s="319"/>
      <c r="I84" s="319"/>
      <c r="J84" s="152">
        <f t="shared" si="26"/>
        <v>0</v>
      </c>
      <c r="K84" s="319"/>
      <c r="L84" s="319"/>
      <c r="M84" s="152">
        <f t="shared" si="27"/>
        <v>0</v>
      </c>
      <c r="N84" s="319"/>
      <c r="O84" s="319"/>
      <c r="P84" s="152">
        <f t="shared" si="28"/>
        <v>0</v>
      </c>
      <c r="Q84" s="319"/>
      <c r="R84" s="319"/>
      <c r="S84" s="319"/>
    </row>
    <row r="85" spans="3:19" ht="13.8" outlineLevel="1" thickBot="1" x14ac:dyDescent="0.3">
      <c r="C85" s="145" t="s">
        <v>30</v>
      </c>
      <c r="D85" s="158" t="str">
        <f>'[3]מבנה ההוצאות לשונית בסיסית'!C76</f>
        <v>הנהלת חשבונות</v>
      </c>
      <c r="E85" s="319"/>
      <c r="F85" s="319"/>
      <c r="G85" s="152">
        <f t="shared" si="25"/>
        <v>0</v>
      </c>
      <c r="H85" s="319"/>
      <c r="I85" s="319"/>
      <c r="J85" s="152">
        <f t="shared" si="26"/>
        <v>0</v>
      </c>
      <c r="K85" s="319"/>
      <c r="L85" s="319"/>
      <c r="M85" s="152">
        <f t="shared" si="27"/>
        <v>0</v>
      </c>
      <c r="N85" s="319"/>
      <c r="O85" s="319"/>
      <c r="P85" s="152">
        <f t="shared" si="28"/>
        <v>0</v>
      </c>
      <c r="Q85" s="319"/>
      <c r="R85" s="319"/>
      <c r="S85" s="319"/>
    </row>
    <row r="86" spans="3:19" ht="13.8" thickBot="1" x14ac:dyDescent="0.3">
      <c r="C86" s="145" t="s">
        <v>30</v>
      </c>
      <c r="D86" s="121" t="str">
        <f>'[3]מבנה ההוצאות לשונית בסיסית'!C77</f>
        <v>סך הכל הוצאות הנהלה וכלליות</v>
      </c>
      <c r="E86" s="132">
        <f>SUM(E72:E85)</f>
        <v>0</v>
      </c>
      <c r="F86" s="132">
        <f>SUM(F72:F85)</f>
        <v>0</v>
      </c>
      <c r="G86" s="453">
        <f>F86-E86</f>
        <v>0</v>
      </c>
      <c r="H86" s="132">
        <f>SUM(H72:H85)</f>
        <v>0</v>
      </c>
      <c r="I86" s="132">
        <f>SUM(I72:I85)</f>
        <v>0</v>
      </c>
      <c r="J86" s="453">
        <f>I86-H86</f>
        <v>0</v>
      </c>
      <c r="K86" s="132">
        <f>SUM(K72:K85)</f>
        <v>0</v>
      </c>
      <c r="L86" s="132">
        <f>SUM(L72:L85)</f>
        <v>0</v>
      </c>
      <c r="M86" s="453">
        <f>L86-K86</f>
        <v>0</v>
      </c>
      <c r="N86" s="132">
        <f>SUM(N72:N85)</f>
        <v>0</v>
      </c>
      <c r="O86" s="132">
        <f>SUM(O72:O85)</f>
        <v>0</v>
      </c>
      <c r="P86" s="453">
        <f>O86-N86</f>
        <v>0</v>
      </c>
      <c r="Q86" s="132"/>
      <c r="R86" s="132"/>
      <c r="S86" s="132"/>
    </row>
    <row r="87" spans="3:19" ht="14.4" thickBot="1" x14ac:dyDescent="0.3">
      <c r="C87" s="146"/>
      <c r="D87" s="86"/>
      <c r="E87" s="448"/>
      <c r="F87" s="449"/>
      <c r="G87" s="450"/>
      <c r="H87" s="448"/>
      <c r="I87" s="449"/>
      <c r="J87" s="450"/>
      <c r="K87" s="448"/>
      <c r="L87" s="449"/>
      <c r="M87" s="450"/>
      <c r="N87" s="448"/>
      <c r="O87" s="449"/>
      <c r="P87" s="450"/>
      <c r="Q87" s="448"/>
      <c r="R87" s="449"/>
      <c r="S87" s="450"/>
    </row>
    <row r="88" spans="3:19" ht="12.75" hidden="1" customHeight="1" outlineLevel="1" x14ac:dyDescent="0.25">
      <c r="C88" s="145" t="s">
        <v>31</v>
      </c>
      <c r="D88" s="157" t="s">
        <v>31</v>
      </c>
      <c r="E88" s="318"/>
      <c r="F88" s="318"/>
      <c r="G88" s="81"/>
      <c r="H88" s="318"/>
      <c r="I88" s="318"/>
      <c r="J88" s="81"/>
      <c r="K88" s="318"/>
      <c r="L88" s="318"/>
      <c r="M88" s="81"/>
      <c r="N88" s="318"/>
      <c r="O88" s="318"/>
      <c r="P88" s="81"/>
      <c r="Q88" s="318"/>
      <c r="R88" s="318"/>
      <c r="S88" s="81"/>
    </row>
    <row r="89" spans="3:19" hidden="1" outlineLevel="1" x14ac:dyDescent="0.25">
      <c r="C89" s="145" t="s">
        <v>31</v>
      </c>
      <c r="D89" s="86" t="str">
        <f>'[3]מבנה ההוצאות לשונית בסיסית'!C80</f>
        <v>משרד יחסי ציבור</v>
      </c>
      <c r="E89" s="319"/>
      <c r="F89" s="319"/>
      <c r="G89" s="87">
        <f>F89-E89</f>
        <v>0</v>
      </c>
      <c r="H89" s="319"/>
      <c r="I89" s="319"/>
      <c r="J89" s="87">
        <f>I89-H89</f>
        <v>0</v>
      </c>
      <c r="K89" s="319"/>
      <c r="L89" s="319"/>
      <c r="M89" s="87">
        <f>L89-K89</f>
        <v>0</v>
      </c>
      <c r="N89" s="319"/>
      <c r="O89" s="319"/>
      <c r="P89" s="87"/>
      <c r="Q89" s="319"/>
      <c r="R89" s="319"/>
      <c r="S89" s="87"/>
    </row>
    <row r="90" spans="3:19" hidden="1" outlineLevel="1" x14ac:dyDescent="0.25">
      <c r="C90" s="145" t="s">
        <v>31</v>
      </c>
      <c r="D90" s="86" t="str">
        <f>'[3]מבנה ההוצאות לשונית בסיסית'!C81</f>
        <v>יועץ גיוס ממשרדי ממשלה</v>
      </c>
      <c r="E90" s="319"/>
      <c r="F90" s="319"/>
      <c r="G90" s="87">
        <f>F90-E90</f>
        <v>0</v>
      </c>
      <c r="H90" s="319"/>
      <c r="I90" s="319"/>
      <c r="J90" s="87">
        <f>I90-H90</f>
        <v>0</v>
      </c>
      <c r="K90" s="319"/>
      <c r="L90" s="319"/>
      <c r="M90" s="87">
        <f>L90-K90</f>
        <v>0</v>
      </c>
      <c r="N90" s="319"/>
      <c r="O90" s="319"/>
      <c r="P90" s="87"/>
      <c r="Q90" s="319"/>
      <c r="R90" s="319"/>
      <c r="S90" s="87"/>
    </row>
    <row r="91" spans="3:19" hidden="1" outlineLevel="1" x14ac:dyDescent="0.25">
      <c r="C91" s="145" t="s">
        <v>31</v>
      </c>
      <c r="D91" s="86" t="str">
        <f>'[3]מבנה ההוצאות לשונית בסיסית'!C82</f>
        <v>מגייס כספים א'</v>
      </c>
      <c r="E91" s="319"/>
      <c r="F91" s="319"/>
      <c r="G91" s="87">
        <f>F91-E91</f>
        <v>0</v>
      </c>
      <c r="H91" s="319"/>
      <c r="I91" s="319"/>
      <c r="J91" s="87">
        <f>I91-H91</f>
        <v>0</v>
      </c>
      <c r="K91" s="319"/>
      <c r="L91" s="319"/>
      <c r="M91" s="87">
        <f>L91-K91</f>
        <v>0</v>
      </c>
      <c r="N91" s="319"/>
      <c r="O91" s="319"/>
      <c r="P91" s="87"/>
      <c r="Q91" s="319"/>
      <c r="R91" s="319"/>
      <c r="S91" s="87"/>
    </row>
    <row r="92" spans="3:19" ht="13.8" hidden="1" outlineLevel="1" thickBot="1" x14ac:dyDescent="0.3">
      <c r="C92" s="145" t="s">
        <v>31</v>
      </c>
      <c r="D92" s="88" t="str">
        <f>'[3]מבנה ההוצאות לשונית בסיסית'!C83</f>
        <v>מגייס כספים ב'</v>
      </c>
      <c r="E92" s="319"/>
      <c r="F92" s="319"/>
      <c r="G92" s="87">
        <f>F92-E92</f>
        <v>0</v>
      </c>
      <c r="H92" s="319"/>
      <c r="I92" s="319"/>
      <c r="J92" s="87">
        <f>I92-H92</f>
        <v>0</v>
      </c>
      <c r="K92" s="319"/>
      <c r="L92" s="319"/>
      <c r="M92" s="87">
        <f>L92-K92</f>
        <v>0</v>
      </c>
      <c r="N92" s="319"/>
      <c r="O92" s="319"/>
      <c r="P92" s="87"/>
      <c r="Q92" s="319"/>
      <c r="R92" s="319"/>
      <c r="S92" s="87"/>
    </row>
    <row r="93" spans="3:19" ht="14.4" collapsed="1" thickBot="1" x14ac:dyDescent="0.3">
      <c r="C93" s="145" t="s">
        <v>31</v>
      </c>
      <c r="D93" s="121" t="str">
        <f>'[3]מבנה ההוצאות לשונית בסיסית'!C84</f>
        <v>סך הכל הוצאות גיוס כספים</v>
      </c>
      <c r="E93" s="296">
        <f>SUM(E89:E92)</f>
        <v>0</v>
      </c>
      <c r="F93" s="455">
        <f>SUM(F89:F92)</f>
        <v>0</v>
      </c>
      <c r="G93" s="454">
        <f>F93-E93</f>
        <v>0</v>
      </c>
      <c r="H93" s="296">
        <f>SUM(H89:H92)</f>
        <v>0</v>
      </c>
      <c r="I93" s="455">
        <f>SUM(I89:I92)</f>
        <v>0</v>
      </c>
      <c r="J93" s="454">
        <f>I93-H93</f>
        <v>0</v>
      </c>
      <c r="K93" s="296">
        <f>SUM(K89:K92)</f>
        <v>0</v>
      </c>
      <c r="L93" s="455">
        <f>SUM(L89:L92)</f>
        <v>0</v>
      </c>
      <c r="M93" s="454">
        <f>L93-K93</f>
        <v>0</v>
      </c>
      <c r="N93" s="296"/>
      <c r="O93" s="455"/>
      <c r="P93" s="454"/>
      <c r="Q93" s="296"/>
      <c r="R93" s="455"/>
      <c r="S93" s="454"/>
    </row>
    <row r="94" spans="3:19" ht="14.4" thickBot="1" x14ac:dyDescent="0.3">
      <c r="C94" s="146"/>
      <c r="D94" s="86"/>
      <c r="E94" s="448"/>
      <c r="F94" s="449"/>
      <c r="G94" s="450"/>
      <c r="H94" s="448"/>
      <c r="I94" s="449"/>
      <c r="J94" s="450"/>
      <c r="K94" s="448"/>
      <c r="L94" s="449"/>
      <c r="M94" s="450"/>
      <c r="N94" s="448"/>
      <c r="O94" s="449"/>
      <c r="P94" s="450"/>
      <c r="Q94" s="448"/>
      <c r="R94" s="449"/>
      <c r="S94" s="450"/>
    </row>
    <row r="95" spans="3:19" ht="12.75" hidden="1" customHeight="1" outlineLevel="1" x14ac:dyDescent="0.25">
      <c r="C95" s="145" t="s">
        <v>32</v>
      </c>
      <c r="D95" s="157" t="s">
        <v>32</v>
      </c>
      <c r="E95" s="318"/>
      <c r="F95" s="318"/>
      <c r="G95" s="318"/>
      <c r="H95" s="318"/>
      <c r="I95" s="318"/>
      <c r="J95" s="318"/>
      <c r="K95" s="318"/>
      <c r="L95" s="318"/>
      <c r="M95" s="318">
        <f t="shared" ref="M95:M100" si="29">L95-K95</f>
        <v>0</v>
      </c>
      <c r="N95" s="318"/>
      <c r="O95" s="318"/>
      <c r="P95" s="318"/>
      <c r="Q95" s="318"/>
      <c r="R95" s="318"/>
      <c r="S95" s="318"/>
    </row>
    <row r="96" spans="3:19" hidden="1" outlineLevel="1" x14ac:dyDescent="0.25">
      <c r="C96" s="145" t="s">
        <v>32</v>
      </c>
      <c r="D96" s="86" t="str">
        <f>'[3]מבנה ההוצאות לשונית בסיסית'!C87</f>
        <v>פתיחת העמותה רישום</v>
      </c>
      <c r="E96" s="319"/>
      <c r="F96" s="319"/>
      <c r="G96" s="319">
        <f>F96-E96</f>
        <v>0</v>
      </c>
      <c r="H96" s="319"/>
      <c r="I96" s="319"/>
      <c r="J96" s="319">
        <f>I96-H96</f>
        <v>0</v>
      </c>
      <c r="K96" s="319"/>
      <c r="L96" s="319"/>
      <c r="M96" s="319">
        <f t="shared" si="29"/>
        <v>0</v>
      </c>
      <c r="N96" s="319"/>
      <c r="O96" s="319"/>
      <c r="P96" s="319"/>
      <c r="Q96" s="319"/>
      <c r="R96" s="319"/>
      <c r="S96" s="319"/>
    </row>
    <row r="97" spans="3:19" hidden="1" outlineLevel="1" x14ac:dyDescent="0.25">
      <c r="C97" s="145" t="s">
        <v>32</v>
      </c>
      <c r="D97" s="86" t="str">
        <f>'[3]מבנה ההוצאות לשונית בסיסית'!C88</f>
        <v>יעוץ משפטי / חשבונאי / כלכלי</v>
      </c>
      <c r="E97" s="319"/>
      <c r="F97" s="319"/>
      <c r="G97" s="319">
        <f>F97-E97</f>
        <v>0</v>
      </c>
      <c r="H97" s="319"/>
      <c r="I97" s="319"/>
      <c r="J97" s="319">
        <f>I97-H97</f>
        <v>0</v>
      </c>
      <c r="K97" s="319"/>
      <c r="L97" s="319"/>
      <c r="M97" s="319">
        <f t="shared" si="29"/>
        <v>0</v>
      </c>
      <c r="N97" s="319"/>
      <c r="O97" s="319"/>
      <c r="P97" s="319"/>
      <c r="Q97" s="319"/>
      <c r="R97" s="319"/>
      <c r="S97" s="319"/>
    </row>
    <row r="98" spans="3:19" hidden="1" outlineLevel="1" x14ac:dyDescent="0.25">
      <c r="C98" s="145" t="s">
        <v>32</v>
      </c>
      <c r="D98" s="86" t="str">
        <f>'[3]מבנה ההוצאות לשונית בסיסית'!C89</f>
        <v>מערכות מחשבים ורשת למשרדי העמותה</v>
      </c>
      <c r="E98" s="319"/>
      <c r="F98" s="319"/>
      <c r="G98" s="319">
        <f>F98-E98</f>
        <v>0</v>
      </c>
      <c r="H98" s="319"/>
      <c r="I98" s="319"/>
      <c r="J98" s="319">
        <f>I98-H98</f>
        <v>0</v>
      </c>
      <c r="K98" s="319"/>
      <c r="L98" s="319"/>
      <c r="M98" s="319">
        <f t="shared" si="29"/>
        <v>0</v>
      </c>
      <c r="N98" s="319"/>
      <c r="O98" s="319"/>
      <c r="P98" s="319"/>
      <c r="Q98" s="319"/>
      <c r="R98" s="319"/>
      <c r="S98" s="319"/>
    </row>
    <row r="99" spans="3:19" ht="13.8" hidden="1" outlineLevel="1" thickBot="1" x14ac:dyDescent="0.3">
      <c r="C99" s="145" t="s">
        <v>32</v>
      </c>
      <c r="D99" s="88" t="str">
        <f>'[3]מבנה ההוצאות לשונית בסיסית'!C90</f>
        <v>תוכנות לניהול העמותה</v>
      </c>
      <c r="E99" s="319"/>
      <c r="F99" s="319"/>
      <c r="G99" s="319">
        <f>F99-E99</f>
        <v>0</v>
      </c>
      <c r="H99" s="319"/>
      <c r="I99" s="319"/>
      <c r="J99" s="319">
        <f>I99-H99</f>
        <v>0</v>
      </c>
      <c r="K99" s="319"/>
      <c r="L99" s="319"/>
      <c r="M99" s="319">
        <f t="shared" si="29"/>
        <v>0</v>
      </c>
      <c r="N99" s="319"/>
      <c r="O99" s="319"/>
      <c r="P99" s="319"/>
      <c r="Q99" s="319"/>
      <c r="R99" s="319"/>
      <c r="S99" s="319"/>
    </row>
    <row r="100" spans="3:19" ht="14.4" collapsed="1" thickBot="1" x14ac:dyDescent="0.3">
      <c r="C100" s="145" t="s">
        <v>32</v>
      </c>
      <c r="D100" s="123" t="str">
        <f>'[3]מבנה ההוצאות לשונית בסיסית'!C91</f>
        <v>סך הכל הוצאות הקמה ותשתיות</v>
      </c>
      <c r="E100" s="296">
        <f>SUM(E96:E99)</f>
        <v>0</v>
      </c>
      <c r="F100" s="296">
        <f>SUM(F96:F99)</f>
        <v>0</v>
      </c>
      <c r="G100" s="296">
        <f>F100-E100</f>
        <v>0</v>
      </c>
      <c r="H100" s="296">
        <f>SUM(H96:H99)</f>
        <v>0</v>
      </c>
      <c r="I100" s="296">
        <f>SUM(I96:I99)</f>
        <v>0</v>
      </c>
      <c r="J100" s="296">
        <f>I100-H100</f>
        <v>0</v>
      </c>
      <c r="K100" s="296">
        <f>SUM(K96:K99)</f>
        <v>0</v>
      </c>
      <c r="L100" s="296">
        <f>SUM(L96:L99)</f>
        <v>0</v>
      </c>
      <c r="M100" s="296">
        <f t="shared" si="29"/>
        <v>0</v>
      </c>
      <c r="N100" s="296"/>
      <c r="O100" s="296"/>
      <c r="P100" s="296"/>
      <c r="Q100" s="296"/>
      <c r="R100" s="296"/>
      <c r="S100" s="296"/>
    </row>
    <row r="101" spans="3:19" ht="14.4" thickBot="1" x14ac:dyDescent="0.3">
      <c r="C101" s="146"/>
      <c r="D101" s="86"/>
      <c r="E101" s="448"/>
      <c r="F101" s="449"/>
      <c r="G101" s="450"/>
      <c r="H101" s="448"/>
      <c r="I101" s="449"/>
      <c r="J101" s="450"/>
      <c r="K101" s="448"/>
      <c r="L101" s="449"/>
      <c r="M101" s="450"/>
      <c r="N101" s="448"/>
      <c r="O101" s="449"/>
      <c r="P101" s="450"/>
      <c r="Q101" s="448"/>
      <c r="R101" s="449"/>
      <c r="S101" s="450"/>
    </row>
    <row r="102" spans="3:19" ht="16.2" thickBot="1" x14ac:dyDescent="0.3">
      <c r="C102" s="147" t="s">
        <v>33</v>
      </c>
      <c r="D102" s="127"/>
      <c r="E102" s="297">
        <f>E69+E86+E93+E100</f>
        <v>0</v>
      </c>
      <c r="F102" s="297">
        <f>F69+F86+F93+F100</f>
        <v>0</v>
      </c>
      <c r="G102" s="163">
        <f>F102-E102</f>
        <v>0</v>
      </c>
      <c r="H102" s="164">
        <f t="shared" ref="H102:M102" si="30">H100+H93+H86+H69</f>
        <v>0</v>
      </c>
      <c r="I102" s="164">
        <f t="shared" si="30"/>
        <v>0</v>
      </c>
      <c r="J102" s="164">
        <f>I102-H102</f>
        <v>0</v>
      </c>
      <c r="K102" s="164">
        <f t="shared" si="30"/>
        <v>0</v>
      </c>
      <c r="L102" s="164">
        <f t="shared" si="30"/>
        <v>0</v>
      </c>
      <c r="M102" s="164">
        <f t="shared" si="30"/>
        <v>0</v>
      </c>
      <c r="N102" s="164"/>
      <c r="O102" s="164"/>
      <c r="P102" s="165"/>
      <c r="Q102" s="164"/>
      <c r="R102" s="164"/>
      <c r="S102" s="165"/>
    </row>
    <row r="103" spans="3:19" x14ac:dyDescent="0.25">
      <c r="C103" s="148"/>
      <c r="D103" s="149"/>
      <c r="E103" s="149"/>
      <c r="F103" s="149"/>
      <c r="G103" s="149"/>
    </row>
    <row r="104" spans="3:19" x14ac:dyDescent="0.25">
      <c r="D104" s="148"/>
      <c r="E104" s="148"/>
      <c r="F104" s="148"/>
      <c r="G104" s="148"/>
    </row>
    <row r="105" spans="3:19" x14ac:dyDescent="0.25">
      <c r="D105" s="148"/>
      <c r="E105" s="148"/>
      <c r="F105" s="148"/>
      <c r="G105" s="148"/>
    </row>
    <row r="106" spans="3:19" x14ac:dyDescent="0.25">
      <c r="D106" s="148"/>
      <c r="E106" s="148"/>
      <c r="F106" s="148"/>
      <c r="G106" s="148"/>
    </row>
    <row r="107" spans="3:19" x14ac:dyDescent="0.25">
      <c r="D107" s="148"/>
      <c r="E107" s="148"/>
      <c r="F107" s="148"/>
      <c r="G107" s="148"/>
    </row>
    <row r="108" spans="3:19" x14ac:dyDescent="0.25">
      <c r="D108" s="148"/>
      <c r="E108" s="148"/>
      <c r="F108" s="148"/>
      <c r="G108" s="148"/>
    </row>
    <row r="109" spans="3:19" x14ac:dyDescent="0.25">
      <c r="D109" s="148"/>
      <c r="E109" s="148"/>
      <c r="F109" s="148"/>
      <c r="G109" s="148"/>
    </row>
    <row r="110" spans="3:19" x14ac:dyDescent="0.25">
      <c r="D110" s="148"/>
      <c r="E110" s="148"/>
      <c r="F110" s="148"/>
      <c r="G110" s="148"/>
    </row>
    <row r="111" spans="3:19" x14ac:dyDescent="0.25">
      <c r="D111" s="148"/>
      <c r="E111" s="148"/>
      <c r="F111" s="148"/>
      <c r="G111" s="148"/>
    </row>
    <row r="112" spans="3:19" x14ac:dyDescent="0.25">
      <c r="D112" s="148"/>
      <c r="E112" s="148"/>
      <c r="F112" s="148"/>
      <c r="G112" s="148"/>
    </row>
    <row r="113" spans="4:7" x14ac:dyDescent="0.25">
      <c r="D113" s="148"/>
      <c r="E113" s="148"/>
      <c r="F113" s="148"/>
      <c r="G113" s="148"/>
    </row>
  </sheetData>
  <mergeCells count="7">
    <mergeCell ref="U6:V6"/>
    <mergeCell ref="C10:S10"/>
    <mergeCell ref="H12:J12"/>
    <mergeCell ref="K12:M12"/>
    <mergeCell ref="N12:P12"/>
    <mergeCell ref="Q12:S12"/>
    <mergeCell ref="E12:G12"/>
  </mergeCells>
  <conditionalFormatting sqref="S69 J69 M69 P69 M102 P102 S102">
    <cfRule type="cellIs" dxfId="1" priority="1" stopIfTrue="1" operator="greaterThan">
      <formula>0</formula>
    </cfRule>
    <cfRule type="cellIs" dxfId="0" priority="2" stopIfTrue="1" operator="lessThanOrEqual">
      <formula>0</formula>
    </cfRule>
  </conditionalFormatting>
  <pageMargins left="0.35433070866141736" right="0.35433070866141736" top="0.39370078740157483" bottom="0.39370078740157483" header="0.51181102362204722" footer="0.51181102362204722"/>
  <pageSetup paperSize="9" scale="39" orientation="portrait" r:id="rId1"/>
  <headerFooter alignWithMargins="0"/>
  <ignoredErrors>
    <ignoredError sqref="J102" formula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6:S36"/>
  <sheetViews>
    <sheetView showGridLines="0" rightToLeft="1" zoomScale="90" zoomScaleNormal="90" workbookViewId="0">
      <selection activeCell="R6" sqref="R6:S6"/>
    </sheetView>
  </sheetViews>
  <sheetFormatPr defaultRowHeight="13.8" x14ac:dyDescent="0.25"/>
  <cols>
    <col min="2" max="2" width="9.09765625" customWidth="1"/>
    <col min="3" max="3" width="5.5" customWidth="1"/>
    <col min="4" max="4" width="31.69921875" customWidth="1"/>
    <col min="16" max="16" width="10.8984375" bestFit="1" customWidth="1"/>
    <col min="19" max="19" width="12.3984375" customWidth="1"/>
  </cols>
  <sheetData>
    <row r="6" spans="3:19" x14ac:dyDescent="0.25">
      <c r="R6" s="516" t="s">
        <v>321</v>
      </c>
      <c r="S6" s="523"/>
    </row>
    <row r="7" spans="3:19" ht="14.4" thickBot="1" x14ac:dyDescent="0.3">
      <c r="R7" s="462"/>
      <c r="S7" s="1"/>
    </row>
    <row r="8" spans="3:19" ht="21" x14ac:dyDescent="0.25">
      <c r="C8" s="554" t="s">
        <v>320</v>
      </c>
      <c r="D8" s="555"/>
      <c r="E8" s="555"/>
      <c r="F8" s="555"/>
      <c r="G8" s="555"/>
      <c r="H8" s="555"/>
      <c r="I8" s="555"/>
      <c r="J8" s="589"/>
      <c r="K8" s="589"/>
      <c r="L8" s="589"/>
      <c r="M8" s="589"/>
      <c r="N8" s="589"/>
      <c r="O8" s="589"/>
      <c r="P8" s="590"/>
    </row>
    <row r="9" spans="3:19" ht="30" customHeight="1" thickBot="1" x14ac:dyDescent="0.3">
      <c r="C9" s="557" t="s">
        <v>315</v>
      </c>
      <c r="D9" s="558"/>
      <c r="E9" s="558"/>
      <c r="F9" s="558"/>
      <c r="G9" s="558"/>
      <c r="H9" s="558"/>
      <c r="I9" s="558"/>
      <c r="J9" s="591"/>
      <c r="K9" s="591"/>
      <c r="L9" s="591"/>
      <c r="M9" s="591"/>
      <c r="N9" s="591"/>
      <c r="O9" s="591"/>
      <c r="P9" s="592"/>
    </row>
    <row r="10" spans="3:19" ht="21.6" thickBot="1" x14ac:dyDescent="0.3">
      <c r="C10" s="456"/>
      <c r="D10" s="456"/>
      <c r="E10" s="456"/>
      <c r="F10" s="456"/>
      <c r="G10" s="456"/>
      <c r="H10" s="456"/>
      <c r="I10" s="456"/>
    </row>
    <row r="11" spans="3:19" ht="32.25" customHeight="1" thickTop="1" x14ac:dyDescent="0.25">
      <c r="C11" s="578" t="s">
        <v>259</v>
      </c>
      <c r="D11" s="579"/>
      <c r="E11" s="579"/>
      <c r="F11" s="579"/>
      <c r="G11" s="579"/>
      <c r="H11" s="579"/>
      <c r="I11" s="579"/>
      <c r="J11" s="579"/>
      <c r="K11" s="580"/>
      <c r="L11" s="580"/>
      <c r="M11" s="580"/>
      <c r="N11" s="580"/>
      <c r="O11" s="580"/>
      <c r="P11" s="581"/>
    </row>
    <row r="12" spans="3:19" ht="5.25" customHeight="1" thickBot="1" x14ac:dyDescent="0.3">
      <c r="C12" s="582"/>
      <c r="D12" s="583"/>
      <c r="E12" s="583"/>
      <c r="F12" s="583"/>
      <c r="G12" s="583"/>
      <c r="H12" s="583"/>
      <c r="I12" s="583"/>
      <c r="J12" s="583"/>
      <c r="K12" s="583"/>
      <c r="L12" s="583"/>
      <c r="M12" s="583"/>
      <c r="N12" s="583"/>
      <c r="O12" s="583"/>
      <c r="P12" s="584"/>
    </row>
    <row r="13" spans="3:19" ht="14.4" thickBot="1" x14ac:dyDescent="0.3">
      <c r="C13" s="457" t="s">
        <v>141</v>
      </c>
      <c r="D13" s="458" t="s">
        <v>260</v>
      </c>
      <c r="E13" s="459" t="s">
        <v>142</v>
      </c>
      <c r="F13" s="460" t="s">
        <v>143</v>
      </c>
      <c r="G13" s="460" t="s">
        <v>144</v>
      </c>
      <c r="H13" s="460" t="s">
        <v>145</v>
      </c>
      <c r="I13" s="460" t="s">
        <v>146</v>
      </c>
      <c r="J13" s="460" t="s">
        <v>147</v>
      </c>
      <c r="K13" s="460" t="s">
        <v>148</v>
      </c>
      <c r="L13" s="460" t="s">
        <v>149</v>
      </c>
      <c r="M13" s="460" t="s">
        <v>150</v>
      </c>
      <c r="N13" s="460" t="s">
        <v>151</v>
      </c>
      <c r="O13" s="460" t="s">
        <v>261</v>
      </c>
      <c r="P13" s="461" t="s">
        <v>262</v>
      </c>
    </row>
    <row r="14" spans="3:19" ht="14.4" thickBot="1" x14ac:dyDescent="0.3">
      <c r="C14" s="457"/>
      <c r="D14" s="458" t="s">
        <v>152</v>
      </c>
      <c r="E14" s="459" t="s">
        <v>153</v>
      </c>
      <c r="F14" s="460" t="s">
        <v>154</v>
      </c>
      <c r="G14" s="460" t="s">
        <v>155</v>
      </c>
      <c r="H14" s="460" t="s">
        <v>156</v>
      </c>
      <c r="I14" s="460" t="s">
        <v>157</v>
      </c>
      <c r="J14" s="460" t="s">
        <v>158</v>
      </c>
      <c r="K14" s="460" t="s">
        <v>159</v>
      </c>
      <c r="L14" s="460" t="s">
        <v>160</v>
      </c>
      <c r="M14" s="460" t="s">
        <v>161</v>
      </c>
      <c r="N14" s="460" t="s">
        <v>162</v>
      </c>
      <c r="O14" s="460" t="s">
        <v>163</v>
      </c>
      <c r="P14" s="461" t="s">
        <v>164</v>
      </c>
    </row>
    <row r="15" spans="3:19" ht="14.4" thickBot="1" x14ac:dyDescent="0.3">
      <c r="C15" s="585" t="s">
        <v>263</v>
      </c>
      <c r="D15" s="586"/>
      <c r="E15" s="298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300"/>
    </row>
    <row r="16" spans="3:19" ht="15" x14ac:dyDescent="0.25">
      <c r="C16" s="303">
        <v>1</v>
      </c>
      <c r="D16" s="304" t="s">
        <v>166</v>
      </c>
      <c r="E16" s="301"/>
      <c r="F16" s="75"/>
      <c r="G16" s="74"/>
      <c r="H16" s="74"/>
      <c r="I16" s="75"/>
      <c r="J16" s="75"/>
      <c r="K16" s="75"/>
      <c r="L16" s="75"/>
      <c r="M16" s="74"/>
      <c r="N16" s="74" t="s">
        <v>165</v>
      </c>
      <c r="O16" s="74" t="s">
        <v>165</v>
      </c>
      <c r="P16" s="302" t="s">
        <v>165</v>
      </c>
    </row>
    <row r="17" spans="3:16" ht="15" x14ac:dyDescent="0.25">
      <c r="C17" s="303">
        <v>2</v>
      </c>
      <c r="D17" s="304" t="s">
        <v>264</v>
      </c>
      <c r="E17" s="301" t="s">
        <v>165</v>
      </c>
      <c r="F17" s="75"/>
      <c r="G17" s="74"/>
      <c r="H17" s="74" t="s">
        <v>165</v>
      </c>
      <c r="I17" s="75"/>
      <c r="J17" s="75"/>
      <c r="K17" s="75" t="s">
        <v>165</v>
      </c>
      <c r="L17" s="75"/>
      <c r="M17" s="74"/>
      <c r="N17" s="74" t="s">
        <v>165</v>
      </c>
      <c r="O17" s="75"/>
      <c r="P17" s="302"/>
    </row>
    <row r="18" spans="3:16" ht="15" x14ac:dyDescent="0.25">
      <c r="C18" s="303">
        <v>3</v>
      </c>
      <c r="D18" s="304" t="s">
        <v>167</v>
      </c>
      <c r="E18" s="301"/>
      <c r="F18" s="75"/>
      <c r="G18" s="74"/>
      <c r="H18" s="74"/>
      <c r="I18" s="75"/>
      <c r="J18" s="75"/>
      <c r="K18" s="75"/>
      <c r="L18" s="75"/>
      <c r="M18" s="74"/>
      <c r="N18" s="74" t="s">
        <v>165</v>
      </c>
      <c r="O18" s="74" t="s">
        <v>165</v>
      </c>
      <c r="P18" s="302" t="s">
        <v>165</v>
      </c>
    </row>
    <row r="19" spans="3:16" ht="15" x14ac:dyDescent="0.25">
      <c r="C19" s="303">
        <v>4</v>
      </c>
      <c r="D19" s="304" t="s">
        <v>265</v>
      </c>
      <c r="E19" s="301" t="s">
        <v>165</v>
      </c>
      <c r="F19" s="74" t="s">
        <v>165</v>
      </c>
      <c r="G19" s="74" t="s">
        <v>165</v>
      </c>
      <c r="H19" s="74" t="s">
        <v>165</v>
      </c>
      <c r="I19" s="74" t="s">
        <v>165</v>
      </c>
      <c r="J19" s="74" t="s">
        <v>165</v>
      </c>
      <c r="K19" s="74" t="s">
        <v>165</v>
      </c>
      <c r="L19" s="74" t="s">
        <v>165</v>
      </c>
      <c r="M19" s="74" t="s">
        <v>165</v>
      </c>
      <c r="N19" s="74" t="s">
        <v>165</v>
      </c>
      <c r="O19" s="74" t="s">
        <v>165</v>
      </c>
      <c r="P19" s="302" t="s">
        <v>165</v>
      </c>
    </row>
    <row r="20" spans="3:16" ht="15" x14ac:dyDescent="0.25">
      <c r="C20" s="303">
        <v>5</v>
      </c>
      <c r="D20" s="304" t="s">
        <v>168</v>
      </c>
      <c r="E20" s="301"/>
      <c r="F20" s="75"/>
      <c r="G20" s="74"/>
      <c r="H20" s="74" t="s">
        <v>165</v>
      </c>
      <c r="I20" s="75"/>
      <c r="J20" s="75"/>
      <c r="K20" s="75"/>
      <c r="L20" s="75"/>
      <c r="M20" s="74"/>
      <c r="N20" s="74" t="s">
        <v>165</v>
      </c>
      <c r="O20" s="75"/>
      <c r="P20" s="302"/>
    </row>
    <row r="21" spans="3:16" ht="15" x14ac:dyDescent="0.25">
      <c r="C21" s="303">
        <v>6</v>
      </c>
      <c r="D21" s="304" t="s">
        <v>266</v>
      </c>
      <c r="E21" s="74" t="s">
        <v>165</v>
      </c>
      <c r="F21" s="75"/>
      <c r="G21" s="74"/>
      <c r="H21" s="74" t="s">
        <v>165</v>
      </c>
      <c r="I21" s="75"/>
      <c r="J21" s="75"/>
      <c r="K21" s="75" t="s">
        <v>165</v>
      </c>
      <c r="L21" s="75"/>
      <c r="M21" s="74"/>
      <c r="N21" s="74" t="s">
        <v>165</v>
      </c>
      <c r="O21" s="75"/>
      <c r="P21" s="302"/>
    </row>
    <row r="22" spans="3:16" ht="15" x14ac:dyDescent="0.25">
      <c r="C22" s="587" t="s">
        <v>267</v>
      </c>
      <c r="D22" s="588"/>
      <c r="E22" s="305"/>
      <c r="F22" s="75"/>
      <c r="G22" s="74"/>
      <c r="H22" s="74"/>
      <c r="I22" s="75"/>
      <c r="J22" s="75"/>
      <c r="K22" s="75"/>
      <c r="L22" s="75"/>
      <c r="M22" s="74"/>
      <c r="N22" s="74"/>
      <c r="O22" s="75"/>
      <c r="P22" s="302"/>
    </row>
    <row r="23" spans="3:16" ht="15" x14ac:dyDescent="0.25">
      <c r="C23" s="303">
        <v>7</v>
      </c>
      <c r="D23" s="304" t="s">
        <v>169</v>
      </c>
      <c r="E23" s="301" t="s">
        <v>165</v>
      </c>
      <c r="F23" s="74" t="s">
        <v>165</v>
      </c>
      <c r="G23" s="74" t="s">
        <v>165</v>
      </c>
      <c r="H23" s="74" t="s">
        <v>165</v>
      </c>
      <c r="I23" s="74" t="s">
        <v>165</v>
      </c>
      <c r="J23" s="74" t="s">
        <v>165</v>
      </c>
      <c r="K23" s="74" t="s">
        <v>165</v>
      </c>
      <c r="L23" s="74" t="s">
        <v>165</v>
      </c>
      <c r="M23" s="74" t="s">
        <v>165</v>
      </c>
      <c r="N23" s="74" t="s">
        <v>165</v>
      </c>
      <c r="O23" s="74" t="s">
        <v>165</v>
      </c>
      <c r="P23" s="302" t="s">
        <v>165</v>
      </c>
    </row>
    <row r="24" spans="3:16" ht="15" x14ac:dyDescent="0.25">
      <c r="C24" s="303">
        <v>8</v>
      </c>
      <c r="D24" s="304" t="s">
        <v>170</v>
      </c>
      <c r="E24" s="301"/>
      <c r="F24" s="75"/>
      <c r="G24" s="74"/>
      <c r="H24" s="75" t="s">
        <v>165</v>
      </c>
      <c r="I24" s="75"/>
      <c r="J24" s="435"/>
      <c r="K24" s="75"/>
      <c r="L24" s="75"/>
      <c r="M24" s="74"/>
      <c r="N24" s="75" t="s">
        <v>165</v>
      </c>
      <c r="O24" s="75"/>
      <c r="P24" s="302"/>
    </row>
    <row r="25" spans="3:16" ht="15" x14ac:dyDescent="0.25">
      <c r="C25" s="303">
        <v>9</v>
      </c>
      <c r="D25" s="304" t="s">
        <v>171</v>
      </c>
      <c r="E25" s="301" t="s">
        <v>165</v>
      </c>
      <c r="F25" s="74"/>
      <c r="G25" s="435"/>
      <c r="H25" s="74" t="s">
        <v>165</v>
      </c>
      <c r="I25" s="308"/>
      <c r="J25" s="308"/>
      <c r="K25" s="74" t="s">
        <v>165</v>
      </c>
      <c r="L25" s="74"/>
      <c r="M25" s="74"/>
      <c r="N25" s="74" t="s">
        <v>165</v>
      </c>
      <c r="O25" s="308"/>
      <c r="P25" s="302"/>
    </row>
    <row r="26" spans="3:16" ht="15" x14ac:dyDescent="0.25">
      <c r="C26" s="303">
        <v>10</v>
      </c>
      <c r="D26" s="304" t="s">
        <v>172</v>
      </c>
      <c r="E26" s="306"/>
      <c r="F26" s="308"/>
      <c r="G26" s="307"/>
      <c r="H26" s="307"/>
      <c r="I26" s="74" t="s">
        <v>165</v>
      </c>
      <c r="J26" s="74"/>
      <c r="K26" s="74"/>
      <c r="L26" s="308"/>
      <c r="M26" s="307"/>
      <c r="N26" s="307"/>
      <c r="O26" s="74" t="s">
        <v>165</v>
      </c>
      <c r="P26" s="309"/>
    </row>
    <row r="27" spans="3:16" ht="15" x14ac:dyDescent="0.25">
      <c r="C27" s="303">
        <v>11</v>
      </c>
      <c r="D27" s="304" t="s">
        <v>268</v>
      </c>
      <c r="E27" s="301" t="s">
        <v>165</v>
      </c>
      <c r="F27" s="308"/>
      <c r="G27" s="307"/>
      <c r="H27" s="307"/>
      <c r="I27" s="308"/>
      <c r="J27" s="75" t="s">
        <v>165</v>
      </c>
      <c r="K27" s="75"/>
      <c r="L27" s="308"/>
      <c r="M27" s="307"/>
      <c r="N27" s="307"/>
      <c r="O27" s="75" t="s">
        <v>165</v>
      </c>
      <c r="P27" s="302"/>
    </row>
    <row r="28" spans="3:16" ht="15" x14ac:dyDescent="0.25">
      <c r="C28" s="303">
        <v>12</v>
      </c>
      <c r="D28" s="310" t="s">
        <v>269</v>
      </c>
      <c r="E28" s="301"/>
      <c r="F28" s="308"/>
      <c r="G28" s="307"/>
      <c r="H28" s="307"/>
      <c r="I28" s="74" t="s">
        <v>165</v>
      </c>
      <c r="J28" s="75"/>
      <c r="K28" s="75"/>
      <c r="L28" s="308"/>
      <c r="M28" s="307"/>
      <c r="N28" s="307"/>
      <c r="O28" s="74" t="s">
        <v>165</v>
      </c>
      <c r="P28" s="302"/>
    </row>
    <row r="29" spans="3:16" ht="15" x14ac:dyDescent="0.25">
      <c r="C29" s="303">
        <v>13</v>
      </c>
      <c r="D29" s="310" t="s">
        <v>270</v>
      </c>
      <c r="E29" s="301" t="s">
        <v>165</v>
      </c>
      <c r="F29" s="75"/>
      <c r="G29" s="74"/>
      <c r="H29" s="74" t="s">
        <v>165</v>
      </c>
      <c r="I29" s="75"/>
      <c r="J29" s="75"/>
      <c r="K29" s="75" t="s">
        <v>165</v>
      </c>
      <c r="L29" s="75"/>
      <c r="M29" s="74"/>
      <c r="N29" s="74" t="s">
        <v>165</v>
      </c>
      <c r="O29" s="75"/>
      <c r="P29" s="302"/>
    </row>
    <row r="30" spans="3:16" ht="15" x14ac:dyDescent="0.25">
      <c r="C30" s="303">
        <v>14</v>
      </c>
      <c r="D30" s="310" t="s">
        <v>173</v>
      </c>
      <c r="E30" s="301" t="s">
        <v>165</v>
      </c>
      <c r="F30" s="75"/>
      <c r="G30" s="74"/>
      <c r="H30" s="74" t="s">
        <v>165</v>
      </c>
      <c r="I30" s="75"/>
      <c r="J30" s="75"/>
      <c r="K30" s="75" t="s">
        <v>165</v>
      </c>
      <c r="L30" s="75"/>
      <c r="M30" s="74"/>
      <c r="N30" s="74" t="s">
        <v>165</v>
      </c>
      <c r="O30" s="75"/>
      <c r="P30" s="302"/>
    </row>
    <row r="31" spans="3:16" ht="15.6" thickBot="1" x14ac:dyDescent="0.3">
      <c r="C31" s="436">
        <v>15</v>
      </c>
      <c r="D31" s="311" t="s">
        <v>271</v>
      </c>
      <c r="E31" s="312"/>
      <c r="F31" s="313"/>
      <c r="G31" s="314"/>
      <c r="H31" s="314"/>
      <c r="I31" s="313"/>
      <c r="J31" s="313"/>
      <c r="K31" s="313"/>
      <c r="L31" s="313"/>
      <c r="M31" s="314"/>
      <c r="N31" s="314"/>
      <c r="O31" s="313"/>
      <c r="P31" s="315"/>
    </row>
    <row r="32" spans="3:16" ht="14.4" thickTop="1" x14ac:dyDescent="0.25"/>
    <row r="36" spans="6:6" ht="15" x14ac:dyDescent="0.25">
      <c r="F36" s="76"/>
    </row>
  </sheetData>
  <mergeCells count="7">
    <mergeCell ref="R6:S6"/>
    <mergeCell ref="C11:P11"/>
    <mergeCell ref="C12:P12"/>
    <mergeCell ref="C15:D15"/>
    <mergeCell ref="C22:D22"/>
    <mergeCell ref="C8:P8"/>
    <mergeCell ref="C9:P9"/>
  </mergeCells>
  <pageMargins left="0.31496062992125984" right="0.31496062992125984" top="0.35433070866141736" bottom="0.35433070866141736" header="0.31496062992125984" footer="0.31496062992125984"/>
  <pageSetup paperSize="9" scale="66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B1:J97"/>
  <sheetViews>
    <sheetView showGridLines="0" rightToLeft="1" view="pageBreakPreview" zoomScale="80" zoomScaleNormal="100" zoomScaleSheetLayoutView="80" workbookViewId="0">
      <selection activeCell="I3" sqref="I3:J3"/>
    </sheetView>
  </sheetViews>
  <sheetFormatPr defaultColWidth="8.69921875" defaultRowHeight="13.2" outlineLevelRow="1" x14ac:dyDescent="0.25"/>
  <cols>
    <col min="1" max="1" width="15.09765625" style="68" customWidth="1"/>
    <col min="2" max="2" width="15.59765625" style="68" customWidth="1"/>
    <col min="3" max="3" width="16.8984375" style="68" customWidth="1"/>
    <col min="4" max="4" width="40.69921875" style="68" customWidth="1"/>
    <col min="5" max="5" width="9.59765625" style="69" customWidth="1"/>
    <col min="6" max="6" width="10.19921875" style="207" customWidth="1"/>
    <col min="7" max="9" width="9" style="68" customWidth="1"/>
    <col min="10" max="10" width="14.5" style="68" customWidth="1"/>
    <col min="11" max="247" width="9" style="68" customWidth="1"/>
    <col min="248" max="248" width="7" style="68" customWidth="1"/>
    <col min="249" max="249" width="40.69921875" style="68" customWidth="1"/>
    <col min="250" max="253" width="9.59765625" style="68" customWidth="1"/>
    <col min="254" max="254" width="9.09765625" style="68" customWidth="1"/>
    <col min="255" max="255" width="7.8984375" style="68" customWidth="1"/>
    <col min="256" max="16384" width="8.69921875" style="68"/>
  </cols>
  <sheetData>
    <row r="1" spans="2:10" ht="30" customHeight="1" x14ac:dyDescent="0.25">
      <c r="D1" s="67"/>
      <c r="E1" s="67"/>
      <c r="F1" s="223"/>
    </row>
    <row r="2" spans="2:10" ht="22.5" customHeight="1" x14ac:dyDescent="0.25"/>
    <row r="3" spans="2:10" ht="22.5" customHeight="1" thickBot="1" x14ac:dyDescent="0.3">
      <c r="I3" s="516" t="s">
        <v>321</v>
      </c>
      <c r="J3" s="516"/>
    </row>
    <row r="4" spans="2:10" ht="91.5" customHeight="1" thickBot="1" x14ac:dyDescent="0.3">
      <c r="C4" s="518" t="s">
        <v>287</v>
      </c>
      <c r="D4" s="519"/>
      <c r="E4" s="519"/>
      <c r="F4" s="520"/>
    </row>
    <row r="5" spans="2:10" ht="7.5" customHeight="1" thickBot="1" x14ac:dyDescent="0.3">
      <c r="E5" s="68"/>
    </row>
    <row r="6" spans="2:10" ht="27" thickBot="1" x14ac:dyDescent="0.3">
      <c r="C6" s="413" t="s">
        <v>49</v>
      </c>
      <c r="D6" s="413" t="s">
        <v>2</v>
      </c>
      <c r="E6" s="414" t="s">
        <v>229</v>
      </c>
      <c r="F6" s="415" t="s">
        <v>228</v>
      </c>
    </row>
    <row r="7" spans="2:10" ht="10.5" customHeight="1" thickBot="1" x14ac:dyDescent="0.3">
      <c r="B7" s="216"/>
      <c r="C7" s="216"/>
      <c r="D7" s="212"/>
      <c r="E7" s="71"/>
      <c r="F7" s="224"/>
    </row>
    <row r="8" spans="2:10" outlineLevel="1" x14ac:dyDescent="0.25">
      <c r="B8" s="216"/>
      <c r="C8" s="270"/>
      <c r="D8" s="418" t="s">
        <v>273</v>
      </c>
      <c r="E8" s="271"/>
      <c r="F8" s="272" t="e">
        <f>E8/$E$96</f>
        <v>#DIV/0!</v>
      </c>
    </row>
    <row r="9" spans="2:10" outlineLevel="1" x14ac:dyDescent="0.25">
      <c r="B9" s="216"/>
      <c r="C9" s="273"/>
      <c r="D9" s="287" t="s">
        <v>274</v>
      </c>
      <c r="E9" s="70"/>
      <c r="F9" s="274" t="e">
        <f t="shared" ref="F9:F72" si="0">E9/$E$96</f>
        <v>#DIV/0!</v>
      </c>
    </row>
    <row r="10" spans="2:10" outlineLevel="1" x14ac:dyDescent="0.25">
      <c r="B10" s="216"/>
      <c r="C10" s="273"/>
      <c r="D10" s="287" t="s">
        <v>275</v>
      </c>
      <c r="E10" s="70"/>
      <c r="F10" s="274" t="e">
        <f t="shared" si="0"/>
        <v>#DIV/0!</v>
      </c>
    </row>
    <row r="11" spans="2:10" outlineLevel="1" x14ac:dyDescent="0.25">
      <c r="B11" s="216"/>
      <c r="C11" s="273"/>
      <c r="D11" s="287" t="s">
        <v>109</v>
      </c>
      <c r="E11" s="70"/>
      <c r="F11" s="274" t="e">
        <f t="shared" si="0"/>
        <v>#DIV/0!</v>
      </c>
    </row>
    <row r="12" spans="2:10" outlineLevel="1" x14ac:dyDescent="0.25">
      <c r="B12" s="216"/>
      <c r="C12" s="273"/>
      <c r="D12" s="287" t="s">
        <v>110</v>
      </c>
      <c r="E12" s="70"/>
      <c r="F12" s="274" t="e">
        <f t="shared" si="0"/>
        <v>#DIV/0!</v>
      </c>
    </row>
    <row r="13" spans="2:10" outlineLevel="1" x14ac:dyDescent="0.25">
      <c r="B13" s="216"/>
      <c r="C13" s="273"/>
      <c r="D13" s="287" t="s">
        <v>39</v>
      </c>
      <c r="E13" s="70"/>
      <c r="F13" s="274" t="e">
        <f t="shared" si="0"/>
        <v>#DIV/0!</v>
      </c>
    </row>
    <row r="14" spans="2:10" outlineLevel="1" x14ac:dyDescent="0.25">
      <c r="B14" s="216"/>
      <c r="C14" s="273"/>
      <c r="D14" s="287" t="s">
        <v>111</v>
      </c>
      <c r="E14" s="70"/>
      <c r="F14" s="274" t="e">
        <f t="shared" si="0"/>
        <v>#DIV/0!</v>
      </c>
    </row>
    <row r="15" spans="2:10" outlineLevel="1" x14ac:dyDescent="0.25">
      <c r="B15" s="216"/>
      <c r="C15" s="273"/>
      <c r="D15" s="287" t="s">
        <v>43</v>
      </c>
      <c r="E15" s="70"/>
      <c r="F15" s="274" t="e">
        <f t="shared" si="0"/>
        <v>#DIV/0!</v>
      </c>
    </row>
    <row r="16" spans="2:10" ht="16.5" customHeight="1" outlineLevel="1" x14ac:dyDescent="0.25">
      <c r="B16" s="216"/>
      <c r="C16" s="273"/>
      <c r="D16" s="417" t="s">
        <v>112</v>
      </c>
      <c r="E16" s="70"/>
      <c r="F16" s="274" t="e">
        <f t="shared" si="0"/>
        <v>#DIV/0!</v>
      </c>
    </row>
    <row r="17" spans="2:6" x14ac:dyDescent="0.25">
      <c r="B17" s="216"/>
      <c r="C17" s="273"/>
      <c r="D17" s="213" t="s">
        <v>322</v>
      </c>
      <c r="E17" s="210">
        <f>SUM(E8:E16)</f>
        <v>0</v>
      </c>
      <c r="F17" s="275" t="e">
        <f t="shared" si="0"/>
        <v>#DIV/0!</v>
      </c>
    </row>
    <row r="18" spans="2:6" ht="12.75" customHeight="1" x14ac:dyDescent="0.25">
      <c r="B18" s="216"/>
      <c r="C18" s="276"/>
      <c r="D18" s="214"/>
      <c r="E18" s="208"/>
      <c r="F18" s="274"/>
    </row>
    <row r="19" spans="2:6" outlineLevel="1" x14ac:dyDescent="0.25">
      <c r="B19" s="216"/>
      <c r="C19" s="273"/>
      <c r="D19" s="287" t="s">
        <v>273</v>
      </c>
      <c r="E19" s="416"/>
      <c r="F19" s="274" t="e">
        <f t="shared" si="0"/>
        <v>#DIV/0!</v>
      </c>
    </row>
    <row r="20" spans="2:6" outlineLevel="1" x14ac:dyDescent="0.25">
      <c r="B20" s="216"/>
      <c r="C20" s="273"/>
      <c r="D20" s="287" t="s">
        <v>274</v>
      </c>
      <c r="E20" s="416"/>
      <c r="F20" s="274" t="e">
        <f t="shared" si="0"/>
        <v>#DIV/0!</v>
      </c>
    </row>
    <row r="21" spans="2:6" outlineLevel="1" x14ac:dyDescent="0.25">
      <c r="B21" s="216"/>
      <c r="C21" s="273"/>
      <c r="D21" s="287" t="s">
        <v>275</v>
      </c>
      <c r="E21" s="416"/>
      <c r="F21" s="274" t="e">
        <f t="shared" si="0"/>
        <v>#DIV/0!</v>
      </c>
    </row>
    <row r="22" spans="2:6" outlineLevel="1" x14ac:dyDescent="0.25">
      <c r="B22" s="216"/>
      <c r="C22" s="273"/>
      <c r="D22" s="287" t="s">
        <v>109</v>
      </c>
      <c r="E22" s="416"/>
      <c r="F22" s="274" t="e">
        <f t="shared" si="0"/>
        <v>#DIV/0!</v>
      </c>
    </row>
    <row r="23" spans="2:6" outlineLevel="1" x14ac:dyDescent="0.25">
      <c r="B23" s="216"/>
      <c r="C23" s="273"/>
      <c r="D23" s="287" t="s">
        <v>110</v>
      </c>
      <c r="E23" s="416"/>
      <c r="F23" s="274" t="e">
        <f t="shared" si="0"/>
        <v>#DIV/0!</v>
      </c>
    </row>
    <row r="24" spans="2:6" outlineLevel="1" x14ac:dyDescent="0.25">
      <c r="B24" s="216"/>
      <c r="C24" s="273"/>
      <c r="D24" s="287" t="s">
        <v>39</v>
      </c>
      <c r="E24" s="416"/>
      <c r="F24" s="274" t="e">
        <f t="shared" si="0"/>
        <v>#DIV/0!</v>
      </c>
    </row>
    <row r="25" spans="2:6" outlineLevel="1" x14ac:dyDescent="0.25">
      <c r="B25" s="216"/>
      <c r="C25" s="273"/>
      <c r="D25" s="287" t="s">
        <v>111</v>
      </c>
      <c r="E25" s="416"/>
      <c r="F25" s="274" t="e">
        <f t="shared" si="0"/>
        <v>#DIV/0!</v>
      </c>
    </row>
    <row r="26" spans="2:6" outlineLevel="1" x14ac:dyDescent="0.25">
      <c r="B26" s="216"/>
      <c r="C26" s="273"/>
      <c r="D26" s="287" t="s">
        <v>43</v>
      </c>
      <c r="E26" s="416"/>
      <c r="F26" s="274" t="e">
        <f t="shared" si="0"/>
        <v>#DIV/0!</v>
      </c>
    </row>
    <row r="27" spans="2:6" outlineLevel="1" x14ac:dyDescent="0.25">
      <c r="B27" s="216"/>
      <c r="C27" s="273"/>
      <c r="D27" s="287" t="s">
        <v>112</v>
      </c>
      <c r="E27" s="416"/>
      <c r="F27" s="274" t="e">
        <f t="shared" si="0"/>
        <v>#DIV/0!</v>
      </c>
    </row>
    <row r="28" spans="2:6" ht="14.25" customHeight="1" x14ac:dyDescent="0.25">
      <c r="B28" s="216"/>
      <c r="C28" s="273"/>
      <c r="D28" s="213" t="s">
        <v>323</v>
      </c>
      <c r="E28" s="210">
        <f>SUM(E19:E27)</f>
        <v>0</v>
      </c>
      <c r="F28" s="275" t="e">
        <f t="shared" si="0"/>
        <v>#DIV/0!</v>
      </c>
    </row>
    <row r="29" spans="2:6" x14ac:dyDescent="0.25">
      <c r="B29" s="216"/>
      <c r="C29" s="276"/>
      <c r="D29" s="215"/>
      <c r="E29" s="70"/>
      <c r="F29" s="274"/>
    </row>
    <row r="30" spans="2:6" outlineLevel="1" x14ac:dyDescent="0.25">
      <c r="B30" s="216"/>
      <c r="C30" s="273"/>
      <c r="D30" s="287" t="s">
        <v>273</v>
      </c>
      <c r="E30" s="70"/>
      <c r="F30" s="274" t="e">
        <f t="shared" si="0"/>
        <v>#DIV/0!</v>
      </c>
    </row>
    <row r="31" spans="2:6" outlineLevel="1" x14ac:dyDescent="0.25">
      <c r="B31" s="216"/>
      <c r="C31" s="273"/>
      <c r="D31" s="287" t="s">
        <v>274</v>
      </c>
      <c r="E31" s="70"/>
      <c r="F31" s="274" t="e">
        <f t="shared" si="0"/>
        <v>#DIV/0!</v>
      </c>
    </row>
    <row r="32" spans="2:6" outlineLevel="1" x14ac:dyDescent="0.25">
      <c r="B32" s="216"/>
      <c r="C32" s="273"/>
      <c r="D32" s="287" t="s">
        <v>275</v>
      </c>
      <c r="E32" s="70"/>
      <c r="F32" s="274" t="e">
        <f t="shared" si="0"/>
        <v>#DIV/0!</v>
      </c>
    </row>
    <row r="33" spans="2:6" outlineLevel="1" x14ac:dyDescent="0.25">
      <c r="B33" s="216"/>
      <c r="C33" s="273"/>
      <c r="D33" s="287" t="s">
        <v>109</v>
      </c>
      <c r="E33" s="70"/>
      <c r="F33" s="274" t="e">
        <f t="shared" si="0"/>
        <v>#DIV/0!</v>
      </c>
    </row>
    <row r="34" spans="2:6" outlineLevel="1" x14ac:dyDescent="0.25">
      <c r="B34" s="216"/>
      <c r="C34" s="273"/>
      <c r="D34" s="287" t="s">
        <v>110</v>
      </c>
      <c r="E34" s="70"/>
      <c r="F34" s="274" t="e">
        <f t="shared" si="0"/>
        <v>#DIV/0!</v>
      </c>
    </row>
    <row r="35" spans="2:6" outlineLevel="1" x14ac:dyDescent="0.25">
      <c r="B35" s="216"/>
      <c r="C35" s="273"/>
      <c r="D35" s="287" t="s">
        <v>39</v>
      </c>
      <c r="E35" s="70"/>
      <c r="F35" s="274" t="e">
        <f t="shared" si="0"/>
        <v>#DIV/0!</v>
      </c>
    </row>
    <row r="36" spans="2:6" outlineLevel="1" x14ac:dyDescent="0.25">
      <c r="B36" s="216"/>
      <c r="C36" s="273"/>
      <c r="D36" s="287" t="s">
        <v>111</v>
      </c>
      <c r="E36" s="70"/>
      <c r="F36" s="274" t="e">
        <f t="shared" si="0"/>
        <v>#DIV/0!</v>
      </c>
    </row>
    <row r="37" spans="2:6" outlineLevel="1" x14ac:dyDescent="0.25">
      <c r="B37" s="216"/>
      <c r="C37" s="273"/>
      <c r="D37" s="287" t="s">
        <v>43</v>
      </c>
      <c r="E37" s="70"/>
      <c r="F37" s="274" t="e">
        <f t="shared" si="0"/>
        <v>#DIV/0!</v>
      </c>
    </row>
    <row r="38" spans="2:6" outlineLevel="1" x14ac:dyDescent="0.25">
      <c r="B38" s="216"/>
      <c r="C38" s="273"/>
      <c r="D38" s="287" t="s">
        <v>112</v>
      </c>
      <c r="E38" s="70"/>
      <c r="F38" s="274" t="e">
        <f t="shared" si="0"/>
        <v>#DIV/0!</v>
      </c>
    </row>
    <row r="39" spans="2:6" x14ac:dyDescent="0.25">
      <c r="B39" s="216"/>
      <c r="C39" s="273"/>
      <c r="D39" s="213" t="s">
        <v>324</v>
      </c>
      <c r="E39" s="210">
        <f>SUM(E30:E38)</f>
        <v>0</v>
      </c>
      <c r="F39" s="275" t="e">
        <f t="shared" si="0"/>
        <v>#DIV/0!</v>
      </c>
    </row>
    <row r="40" spans="2:6" x14ac:dyDescent="0.25">
      <c r="B40" s="216"/>
      <c r="C40" s="276"/>
      <c r="D40" s="215"/>
      <c r="E40" s="70"/>
      <c r="F40" s="274"/>
    </row>
    <row r="41" spans="2:6" outlineLevel="1" x14ac:dyDescent="0.25">
      <c r="B41" s="216"/>
      <c r="C41" s="273"/>
      <c r="D41" s="211" t="s">
        <v>273</v>
      </c>
      <c r="E41" s="70"/>
      <c r="F41" s="274" t="e">
        <f t="shared" si="0"/>
        <v>#DIV/0!</v>
      </c>
    </row>
    <row r="42" spans="2:6" outlineLevel="1" x14ac:dyDescent="0.25">
      <c r="B42" s="216"/>
      <c r="C42" s="273"/>
      <c r="D42" s="211" t="s">
        <v>274</v>
      </c>
      <c r="E42" s="70"/>
      <c r="F42" s="274" t="e">
        <f t="shared" si="0"/>
        <v>#DIV/0!</v>
      </c>
    </row>
    <row r="43" spans="2:6" outlineLevel="1" x14ac:dyDescent="0.25">
      <c r="B43" s="216"/>
      <c r="C43" s="273"/>
      <c r="D43" s="211" t="s">
        <v>275</v>
      </c>
      <c r="E43" s="70"/>
      <c r="F43" s="274" t="e">
        <f t="shared" si="0"/>
        <v>#DIV/0!</v>
      </c>
    </row>
    <row r="44" spans="2:6" outlineLevel="1" x14ac:dyDescent="0.25">
      <c r="B44" s="216"/>
      <c r="C44" s="273"/>
      <c r="D44" s="216" t="s">
        <v>109</v>
      </c>
      <c r="E44" s="70"/>
      <c r="F44" s="274" t="e">
        <f t="shared" si="0"/>
        <v>#DIV/0!</v>
      </c>
    </row>
    <row r="45" spans="2:6" outlineLevel="1" x14ac:dyDescent="0.25">
      <c r="B45" s="216"/>
      <c r="C45" s="273"/>
      <c r="D45" s="216" t="s">
        <v>110</v>
      </c>
      <c r="E45" s="70"/>
      <c r="F45" s="274" t="e">
        <f t="shared" si="0"/>
        <v>#DIV/0!</v>
      </c>
    </row>
    <row r="46" spans="2:6" outlineLevel="1" x14ac:dyDescent="0.25">
      <c r="B46" s="216"/>
      <c r="C46" s="273"/>
      <c r="D46" s="216" t="s">
        <v>39</v>
      </c>
      <c r="E46" s="70"/>
      <c r="F46" s="274" t="e">
        <f t="shared" si="0"/>
        <v>#DIV/0!</v>
      </c>
    </row>
    <row r="47" spans="2:6" outlineLevel="1" x14ac:dyDescent="0.25">
      <c r="B47" s="216"/>
      <c r="C47" s="273"/>
      <c r="D47" s="216" t="s">
        <v>111</v>
      </c>
      <c r="E47" s="70"/>
      <c r="F47" s="274" t="e">
        <f t="shared" si="0"/>
        <v>#DIV/0!</v>
      </c>
    </row>
    <row r="48" spans="2:6" outlineLevel="1" x14ac:dyDescent="0.25">
      <c r="B48" s="216"/>
      <c r="C48" s="273"/>
      <c r="D48" s="216" t="s">
        <v>43</v>
      </c>
      <c r="E48" s="70"/>
      <c r="F48" s="274" t="e">
        <f t="shared" si="0"/>
        <v>#DIV/0!</v>
      </c>
    </row>
    <row r="49" spans="2:6" outlineLevel="1" x14ac:dyDescent="0.25">
      <c r="B49" s="216"/>
      <c r="C49" s="273"/>
      <c r="D49" s="216" t="s">
        <v>112</v>
      </c>
      <c r="E49" s="70"/>
      <c r="F49" s="274" t="e">
        <f t="shared" si="0"/>
        <v>#DIV/0!</v>
      </c>
    </row>
    <row r="50" spans="2:6" x14ac:dyDescent="0.25">
      <c r="B50" s="216"/>
      <c r="C50" s="273"/>
      <c r="D50" s="213" t="s">
        <v>325</v>
      </c>
      <c r="E50" s="210">
        <f>SUM(E41:E49)</f>
        <v>0</v>
      </c>
      <c r="F50" s="275" t="e">
        <f t="shared" si="0"/>
        <v>#DIV/0!</v>
      </c>
    </row>
    <row r="51" spans="2:6" x14ac:dyDescent="0.25">
      <c r="B51" s="216"/>
      <c r="C51" s="276"/>
      <c r="D51" s="215"/>
      <c r="E51" s="70"/>
      <c r="F51" s="274"/>
    </row>
    <row r="52" spans="2:6" outlineLevel="1" x14ac:dyDescent="0.25">
      <c r="B52" s="216"/>
      <c r="C52" s="273"/>
      <c r="D52" s="211" t="s">
        <v>273</v>
      </c>
      <c r="E52" s="70"/>
      <c r="F52" s="274" t="e">
        <f t="shared" si="0"/>
        <v>#DIV/0!</v>
      </c>
    </row>
    <row r="53" spans="2:6" outlineLevel="1" x14ac:dyDescent="0.25">
      <c r="B53" s="216"/>
      <c r="C53" s="273"/>
      <c r="D53" s="211" t="s">
        <v>274</v>
      </c>
      <c r="E53" s="70"/>
      <c r="F53" s="274" t="e">
        <f t="shared" si="0"/>
        <v>#DIV/0!</v>
      </c>
    </row>
    <row r="54" spans="2:6" outlineLevel="1" x14ac:dyDescent="0.25">
      <c r="B54" s="216"/>
      <c r="C54" s="273"/>
      <c r="D54" s="211" t="s">
        <v>275</v>
      </c>
      <c r="E54" s="70"/>
      <c r="F54" s="274" t="e">
        <f t="shared" si="0"/>
        <v>#DIV/0!</v>
      </c>
    </row>
    <row r="55" spans="2:6" outlineLevel="1" x14ac:dyDescent="0.25">
      <c r="B55" s="216"/>
      <c r="C55" s="273"/>
      <c r="D55" s="216" t="s">
        <v>109</v>
      </c>
      <c r="E55" s="70"/>
      <c r="F55" s="274" t="e">
        <f t="shared" si="0"/>
        <v>#DIV/0!</v>
      </c>
    </row>
    <row r="56" spans="2:6" outlineLevel="1" x14ac:dyDescent="0.25">
      <c r="B56" s="216"/>
      <c r="C56" s="273"/>
      <c r="D56" s="216" t="s">
        <v>110</v>
      </c>
      <c r="E56" s="70"/>
      <c r="F56" s="274" t="e">
        <f t="shared" si="0"/>
        <v>#DIV/0!</v>
      </c>
    </row>
    <row r="57" spans="2:6" outlineLevel="1" x14ac:dyDescent="0.25">
      <c r="B57" s="216"/>
      <c r="C57" s="273"/>
      <c r="D57" s="216" t="s">
        <v>39</v>
      </c>
      <c r="E57" s="70"/>
      <c r="F57" s="274" t="e">
        <f t="shared" si="0"/>
        <v>#DIV/0!</v>
      </c>
    </row>
    <row r="58" spans="2:6" outlineLevel="1" x14ac:dyDescent="0.25">
      <c r="B58" s="216"/>
      <c r="C58" s="273"/>
      <c r="D58" s="216" t="s">
        <v>111</v>
      </c>
      <c r="E58" s="70"/>
      <c r="F58" s="274" t="e">
        <f t="shared" si="0"/>
        <v>#DIV/0!</v>
      </c>
    </row>
    <row r="59" spans="2:6" outlineLevel="1" x14ac:dyDescent="0.25">
      <c r="B59" s="216"/>
      <c r="C59" s="273"/>
      <c r="D59" s="216" t="s">
        <v>43</v>
      </c>
      <c r="E59" s="70"/>
      <c r="F59" s="274" t="e">
        <f t="shared" si="0"/>
        <v>#DIV/0!</v>
      </c>
    </row>
    <row r="60" spans="2:6" outlineLevel="1" x14ac:dyDescent="0.25">
      <c r="B60" s="216"/>
      <c r="C60" s="273"/>
      <c r="D60" s="216" t="s">
        <v>112</v>
      </c>
      <c r="E60" s="70"/>
      <c r="F60" s="274" t="e">
        <f t="shared" si="0"/>
        <v>#DIV/0!</v>
      </c>
    </row>
    <row r="61" spans="2:6" x14ac:dyDescent="0.25">
      <c r="B61" s="216"/>
      <c r="C61" s="273"/>
      <c r="D61" s="213" t="s">
        <v>326</v>
      </c>
      <c r="E61" s="210">
        <f>SUM(E52:E60)</f>
        <v>0</v>
      </c>
      <c r="F61" s="275" t="e">
        <f t="shared" si="0"/>
        <v>#DIV/0!</v>
      </c>
    </row>
    <row r="62" spans="2:6" x14ac:dyDescent="0.25">
      <c r="B62" s="216"/>
      <c r="C62" s="276"/>
      <c r="D62" s="216"/>
      <c r="E62" s="217"/>
      <c r="F62" s="274"/>
    </row>
    <row r="63" spans="2:6" x14ac:dyDescent="0.25">
      <c r="B63" s="216"/>
      <c r="C63" s="276"/>
      <c r="D63" s="218" t="s">
        <v>217</v>
      </c>
      <c r="E63" s="219">
        <f>E61+E50+E39+E28+E17</f>
        <v>0</v>
      </c>
      <c r="F63" s="277" t="e">
        <f t="shared" si="0"/>
        <v>#DIV/0!</v>
      </c>
    </row>
    <row r="64" spans="2:6" x14ac:dyDescent="0.25">
      <c r="B64" s="216"/>
      <c r="C64" s="276"/>
      <c r="D64" s="220"/>
      <c r="E64" s="209"/>
      <c r="F64" s="274"/>
    </row>
    <row r="65" spans="2:8" outlineLevel="1" x14ac:dyDescent="0.25">
      <c r="B65" s="216"/>
      <c r="C65" s="273" t="s">
        <v>84</v>
      </c>
      <c r="D65" s="221" t="s">
        <v>84</v>
      </c>
      <c r="E65" s="222"/>
      <c r="F65" s="274"/>
    </row>
    <row r="66" spans="2:8" outlineLevel="1" x14ac:dyDescent="0.25">
      <c r="B66" s="216"/>
      <c r="C66" s="273" t="s">
        <v>84</v>
      </c>
      <c r="D66" s="216" t="s">
        <v>114</v>
      </c>
      <c r="E66" s="70"/>
      <c r="F66" s="274" t="e">
        <f t="shared" si="0"/>
        <v>#DIV/0!</v>
      </c>
    </row>
    <row r="67" spans="2:8" outlineLevel="1" x14ac:dyDescent="0.25">
      <c r="B67" s="216"/>
      <c r="C67" s="273" t="s">
        <v>84</v>
      </c>
      <c r="D67" s="287" t="s">
        <v>218</v>
      </c>
      <c r="E67" s="70"/>
      <c r="F67" s="274" t="e">
        <f t="shared" si="0"/>
        <v>#DIV/0!</v>
      </c>
    </row>
    <row r="68" spans="2:8" outlineLevel="1" x14ac:dyDescent="0.25">
      <c r="B68" s="216"/>
      <c r="C68" s="273" t="s">
        <v>84</v>
      </c>
      <c r="D68" s="216" t="s">
        <v>115</v>
      </c>
      <c r="E68" s="70"/>
      <c r="F68" s="274" t="e">
        <f t="shared" si="0"/>
        <v>#DIV/0!</v>
      </c>
    </row>
    <row r="69" spans="2:8" outlineLevel="1" x14ac:dyDescent="0.25">
      <c r="B69" s="216"/>
      <c r="C69" s="273" t="s">
        <v>84</v>
      </c>
      <c r="D69" s="216" t="s">
        <v>116</v>
      </c>
      <c r="E69" s="70"/>
      <c r="F69" s="274" t="e">
        <f t="shared" si="0"/>
        <v>#DIV/0!</v>
      </c>
    </row>
    <row r="70" spans="2:8" outlineLevel="1" x14ac:dyDescent="0.25">
      <c r="B70" s="216"/>
      <c r="C70" s="273" t="s">
        <v>84</v>
      </c>
      <c r="D70" s="216" t="s">
        <v>117</v>
      </c>
      <c r="E70" s="70"/>
      <c r="F70" s="274" t="e">
        <f t="shared" si="0"/>
        <v>#DIV/0!</v>
      </c>
    </row>
    <row r="71" spans="2:8" outlineLevel="1" x14ac:dyDescent="0.25">
      <c r="B71" s="216"/>
      <c r="C71" s="273" t="s">
        <v>84</v>
      </c>
      <c r="D71" s="216" t="s">
        <v>118</v>
      </c>
      <c r="E71" s="70"/>
      <c r="F71" s="274" t="e">
        <f t="shared" si="0"/>
        <v>#DIV/0!</v>
      </c>
    </row>
    <row r="72" spans="2:8" outlineLevel="1" x14ac:dyDescent="0.25">
      <c r="B72" s="216"/>
      <c r="C72" s="273" t="s">
        <v>84</v>
      </c>
      <c r="D72" s="216" t="s">
        <v>119</v>
      </c>
      <c r="E72" s="70"/>
      <c r="F72" s="274" t="e">
        <f t="shared" si="0"/>
        <v>#DIV/0!</v>
      </c>
    </row>
    <row r="73" spans="2:8" outlineLevel="1" x14ac:dyDescent="0.25">
      <c r="B73" s="216"/>
      <c r="C73" s="273" t="s">
        <v>84</v>
      </c>
      <c r="D73" s="216" t="s">
        <v>120</v>
      </c>
      <c r="E73" s="70"/>
      <c r="F73" s="274" t="e">
        <f t="shared" ref="F73:F96" si="1">E73/$E$96</f>
        <v>#DIV/0!</v>
      </c>
    </row>
    <row r="74" spans="2:8" s="69" customFormat="1" outlineLevel="1" x14ac:dyDescent="0.25">
      <c r="B74" s="71"/>
      <c r="C74" s="273" t="s">
        <v>84</v>
      </c>
      <c r="D74" s="216" t="s">
        <v>121</v>
      </c>
      <c r="E74" s="70"/>
      <c r="F74" s="274" t="e">
        <f t="shared" si="1"/>
        <v>#DIV/0!</v>
      </c>
      <c r="G74" s="68"/>
      <c r="H74" s="68"/>
    </row>
    <row r="75" spans="2:8" s="69" customFormat="1" outlineLevel="1" x14ac:dyDescent="0.25">
      <c r="B75" s="71"/>
      <c r="C75" s="273" t="s">
        <v>84</v>
      </c>
      <c r="D75" s="216" t="s">
        <v>122</v>
      </c>
      <c r="E75" s="70"/>
      <c r="F75" s="274" t="e">
        <f t="shared" si="1"/>
        <v>#DIV/0!</v>
      </c>
      <c r="G75" s="68"/>
      <c r="H75" s="68"/>
    </row>
    <row r="76" spans="2:8" s="69" customFormat="1" outlineLevel="1" x14ac:dyDescent="0.25">
      <c r="B76" s="71"/>
      <c r="C76" s="273" t="s">
        <v>84</v>
      </c>
      <c r="D76" s="216" t="s">
        <v>123</v>
      </c>
      <c r="E76" s="70"/>
      <c r="F76" s="274" t="e">
        <f t="shared" si="1"/>
        <v>#DIV/0!</v>
      </c>
    </row>
    <row r="77" spans="2:8" s="69" customFormat="1" outlineLevel="1" x14ac:dyDescent="0.25">
      <c r="B77" s="71"/>
      <c r="C77" s="273" t="s">
        <v>84</v>
      </c>
      <c r="D77" s="216" t="s">
        <v>124</v>
      </c>
      <c r="E77" s="70"/>
      <c r="F77" s="274" t="e">
        <f t="shared" si="1"/>
        <v>#DIV/0!</v>
      </c>
    </row>
    <row r="78" spans="2:8" s="69" customFormat="1" outlineLevel="1" x14ac:dyDescent="0.25">
      <c r="B78" s="71"/>
      <c r="C78" s="273" t="s">
        <v>84</v>
      </c>
      <c r="D78" s="216" t="s">
        <v>125</v>
      </c>
      <c r="E78" s="70"/>
      <c r="F78" s="274" t="e">
        <f t="shared" si="1"/>
        <v>#DIV/0!</v>
      </c>
    </row>
    <row r="79" spans="2:8" s="69" customFormat="1" outlineLevel="1" x14ac:dyDescent="0.25">
      <c r="B79" s="71"/>
      <c r="C79" s="273" t="s">
        <v>84</v>
      </c>
      <c r="D79" s="215" t="s">
        <v>126</v>
      </c>
      <c r="E79" s="70"/>
      <c r="F79" s="274" t="e">
        <f t="shared" si="1"/>
        <v>#DIV/0!</v>
      </c>
    </row>
    <row r="80" spans="2:8" s="69" customFormat="1" x14ac:dyDescent="0.25">
      <c r="B80" s="71"/>
      <c r="C80" s="273" t="s">
        <v>84</v>
      </c>
      <c r="D80" s="218" t="s">
        <v>127</v>
      </c>
      <c r="E80" s="219">
        <f>SUM(E66:E79)</f>
        <v>0</v>
      </c>
      <c r="F80" s="277" t="e">
        <f t="shared" si="1"/>
        <v>#DIV/0!</v>
      </c>
    </row>
    <row r="81" spans="2:6" s="69" customFormat="1" x14ac:dyDescent="0.25">
      <c r="B81" s="71"/>
      <c r="C81" s="276"/>
      <c r="D81" s="216"/>
      <c r="E81" s="217"/>
      <c r="F81" s="274"/>
    </row>
    <row r="82" spans="2:6" s="69" customFormat="1" outlineLevel="1" x14ac:dyDescent="0.25">
      <c r="B82" s="71"/>
      <c r="C82" s="273" t="s">
        <v>230</v>
      </c>
      <c r="D82" s="221" t="s">
        <v>276</v>
      </c>
      <c r="E82" s="222"/>
      <c r="F82" s="274"/>
    </row>
    <row r="83" spans="2:6" s="69" customFormat="1" outlineLevel="1" x14ac:dyDescent="0.25">
      <c r="B83" s="71"/>
      <c r="C83" s="273" t="s">
        <v>230</v>
      </c>
      <c r="D83" s="216" t="s">
        <v>129</v>
      </c>
      <c r="E83" s="70"/>
      <c r="F83" s="274" t="e">
        <f t="shared" si="1"/>
        <v>#DIV/0!</v>
      </c>
    </row>
    <row r="84" spans="2:6" s="69" customFormat="1" outlineLevel="1" x14ac:dyDescent="0.25">
      <c r="B84" s="71"/>
      <c r="C84" s="273" t="s">
        <v>230</v>
      </c>
      <c r="D84" s="287" t="s">
        <v>277</v>
      </c>
      <c r="E84" s="70"/>
      <c r="F84" s="274" t="e">
        <f t="shared" si="1"/>
        <v>#DIV/0!</v>
      </c>
    </row>
    <row r="85" spans="2:6" s="69" customFormat="1" outlineLevel="1" x14ac:dyDescent="0.25">
      <c r="B85" s="71"/>
      <c r="C85" s="273" t="s">
        <v>230</v>
      </c>
      <c r="D85" s="216" t="s">
        <v>131</v>
      </c>
      <c r="E85" s="70"/>
      <c r="F85" s="274" t="e">
        <f t="shared" si="1"/>
        <v>#DIV/0!</v>
      </c>
    </row>
    <row r="86" spans="2:6" s="69" customFormat="1" outlineLevel="1" x14ac:dyDescent="0.25">
      <c r="B86" s="71"/>
      <c r="C86" s="273" t="s">
        <v>230</v>
      </c>
      <c r="D86" s="216" t="s">
        <v>132</v>
      </c>
      <c r="E86" s="70"/>
      <c r="F86" s="274" t="e">
        <f t="shared" si="1"/>
        <v>#DIV/0!</v>
      </c>
    </row>
    <row r="87" spans="2:6" s="69" customFormat="1" x14ac:dyDescent="0.25">
      <c r="B87" s="71"/>
      <c r="C87" s="273" t="s">
        <v>230</v>
      </c>
      <c r="D87" s="218" t="s">
        <v>133</v>
      </c>
      <c r="E87" s="219">
        <f>SUM(E83:E86)</f>
        <v>0</v>
      </c>
      <c r="F87" s="277" t="e">
        <f t="shared" si="1"/>
        <v>#DIV/0!</v>
      </c>
    </row>
    <row r="88" spans="2:6" s="69" customFormat="1" x14ac:dyDescent="0.25">
      <c r="B88" s="71"/>
      <c r="C88" s="276"/>
      <c r="D88" s="216"/>
      <c r="E88" s="217"/>
      <c r="F88" s="274"/>
    </row>
    <row r="89" spans="2:6" s="69" customFormat="1" outlineLevel="1" x14ac:dyDescent="0.25">
      <c r="B89" s="71"/>
      <c r="C89" s="273" t="s">
        <v>134</v>
      </c>
      <c r="D89" s="221" t="s">
        <v>280</v>
      </c>
      <c r="E89" s="222"/>
      <c r="F89" s="274"/>
    </row>
    <row r="90" spans="2:6" s="69" customFormat="1" outlineLevel="1" x14ac:dyDescent="0.25">
      <c r="B90" s="71"/>
      <c r="C90" s="273" t="s">
        <v>134</v>
      </c>
      <c r="D90" s="216" t="s">
        <v>135</v>
      </c>
      <c r="E90" s="70"/>
      <c r="F90" s="274" t="e">
        <f t="shared" si="1"/>
        <v>#DIV/0!</v>
      </c>
    </row>
    <row r="91" spans="2:6" s="69" customFormat="1" outlineLevel="1" x14ac:dyDescent="0.25">
      <c r="B91" s="71"/>
      <c r="C91" s="273" t="s">
        <v>134</v>
      </c>
      <c r="D91" s="287" t="s">
        <v>278</v>
      </c>
      <c r="E91" s="70"/>
      <c r="F91" s="274" t="e">
        <f t="shared" si="1"/>
        <v>#DIV/0!</v>
      </c>
    </row>
    <row r="92" spans="2:6" s="69" customFormat="1" outlineLevel="1" x14ac:dyDescent="0.25">
      <c r="B92" s="71"/>
      <c r="C92" s="273" t="s">
        <v>134</v>
      </c>
      <c r="D92" s="287" t="s">
        <v>279</v>
      </c>
      <c r="E92" s="70"/>
      <c r="F92" s="274" t="e">
        <f t="shared" si="1"/>
        <v>#DIV/0!</v>
      </c>
    </row>
    <row r="93" spans="2:6" s="69" customFormat="1" outlineLevel="1" x14ac:dyDescent="0.25">
      <c r="B93" s="71"/>
      <c r="C93" s="273" t="s">
        <v>134</v>
      </c>
      <c r="D93" s="216" t="s">
        <v>138</v>
      </c>
      <c r="E93" s="70"/>
      <c r="F93" s="274" t="e">
        <f t="shared" si="1"/>
        <v>#DIV/0!</v>
      </c>
    </row>
    <row r="94" spans="2:6" s="69" customFormat="1" x14ac:dyDescent="0.25">
      <c r="B94" s="71"/>
      <c r="C94" s="273" t="s">
        <v>134</v>
      </c>
      <c r="D94" s="218" t="s">
        <v>281</v>
      </c>
      <c r="E94" s="219">
        <f>SUM(E90:E93)</f>
        <v>0</v>
      </c>
      <c r="F94" s="277" t="e">
        <f t="shared" si="1"/>
        <v>#DIV/0!</v>
      </c>
    </row>
    <row r="95" spans="2:6" s="69" customFormat="1" x14ac:dyDescent="0.25">
      <c r="B95" s="71"/>
      <c r="C95" s="276"/>
      <c r="D95" s="216"/>
      <c r="E95" s="217"/>
      <c r="F95" s="274"/>
    </row>
    <row r="96" spans="2:6" s="69" customFormat="1" ht="16.2" thickBot="1" x14ac:dyDescent="0.3">
      <c r="B96" s="71"/>
      <c r="C96" s="278"/>
      <c r="D96" s="279" t="s">
        <v>286</v>
      </c>
      <c r="E96" s="280">
        <f>E94+E87+E80+E63</f>
        <v>0</v>
      </c>
      <c r="F96" s="281" t="e">
        <f t="shared" si="1"/>
        <v>#DIV/0!</v>
      </c>
    </row>
    <row r="97" spans="2:6" x14ac:dyDescent="0.25">
      <c r="B97" s="216"/>
      <c r="C97" s="216"/>
      <c r="D97" s="216"/>
      <c r="E97" s="71"/>
      <c r="F97" s="224"/>
    </row>
  </sheetData>
  <mergeCells count="2">
    <mergeCell ref="C4:F4"/>
    <mergeCell ref="I3:J3"/>
  </mergeCells>
  <pageMargins left="0.35433070866141736" right="0.35433070866141736" top="0.39370078740157483" bottom="0.39370078740157483" header="0.51181102362204722" footer="0.51181102362204722"/>
  <pageSetup paperSize="9" scale="55" orientation="portrait" horizontalDpi="429496729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J49"/>
  <sheetViews>
    <sheetView showGridLines="0" rightToLeft="1" view="pageBreakPreview" zoomScale="80" zoomScaleNormal="85" zoomScaleSheetLayoutView="80" workbookViewId="0">
      <selection activeCell="I5" sqref="I5:J5"/>
    </sheetView>
  </sheetViews>
  <sheetFormatPr defaultColWidth="9" defaultRowHeight="13.2" x14ac:dyDescent="0.25"/>
  <cols>
    <col min="1" max="2" width="9" style="180"/>
    <col min="3" max="3" width="25.19921875" style="180" customWidth="1"/>
    <col min="4" max="4" width="25.59765625" style="180" customWidth="1"/>
    <col min="5" max="5" width="15.8984375" style="180" bestFit="1" customWidth="1"/>
    <col min="6" max="6" width="14.69921875" style="183" customWidth="1"/>
    <col min="7" max="9" width="9" style="180"/>
    <col min="10" max="10" width="11.8984375" style="180" customWidth="1"/>
    <col min="11" max="16384" width="9" style="180"/>
  </cols>
  <sheetData>
    <row r="4" spans="3:10" ht="18.75" customHeight="1" x14ac:dyDescent="0.25"/>
    <row r="5" spans="3:10" ht="18.75" customHeight="1" x14ac:dyDescent="0.25">
      <c r="I5" s="516" t="s">
        <v>321</v>
      </c>
      <c r="J5" s="523"/>
    </row>
    <row r="6" spans="3:10" ht="21" x14ac:dyDescent="0.25">
      <c r="C6" s="521" t="s">
        <v>288</v>
      </c>
      <c r="D6" s="522"/>
      <c r="E6" s="522"/>
      <c r="F6" s="522"/>
    </row>
    <row r="7" spans="3:10" ht="21" x14ac:dyDescent="0.25">
      <c r="C7" s="521" t="s">
        <v>289</v>
      </c>
      <c r="D7" s="522"/>
      <c r="E7" s="522"/>
      <c r="F7" s="522"/>
    </row>
    <row r="8" spans="3:10" ht="20.25" customHeight="1" x14ac:dyDescent="0.25">
      <c r="C8" s="521" t="s">
        <v>290</v>
      </c>
      <c r="D8" s="522"/>
      <c r="E8" s="522"/>
      <c r="F8" s="522"/>
    </row>
    <row r="10" spans="3:10" ht="15.6" x14ac:dyDescent="0.25">
      <c r="C10" s="225" t="s">
        <v>234</v>
      </c>
      <c r="D10" s="225" t="s">
        <v>235</v>
      </c>
      <c r="E10" s="178" t="s">
        <v>250</v>
      </c>
      <c r="F10" s="179" t="s">
        <v>4</v>
      </c>
    </row>
    <row r="11" spans="3:10" ht="9" customHeight="1" x14ac:dyDescent="0.25">
      <c r="C11" s="182"/>
      <c r="D11" s="182"/>
    </row>
    <row r="13" spans="3:10" x14ac:dyDescent="0.25">
      <c r="C13" s="184" t="s">
        <v>248</v>
      </c>
      <c r="D13" s="184"/>
      <c r="E13" s="185"/>
      <c r="F13" s="186"/>
    </row>
    <row r="14" spans="3:10" x14ac:dyDescent="0.25">
      <c r="C14" s="187" t="s">
        <v>231</v>
      </c>
      <c r="D14" s="187" t="s">
        <v>220</v>
      </c>
      <c r="E14" s="181"/>
      <c r="F14" s="188" t="e">
        <f t="shared" ref="F14:F21" si="0">E14/$E$43</f>
        <v>#DIV/0!</v>
      </c>
    </row>
    <row r="15" spans="3:10" x14ac:dyDescent="0.25">
      <c r="C15" s="187" t="s">
        <v>232</v>
      </c>
      <c r="D15" s="187" t="s">
        <v>220</v>
      </c>
      <c r="E15" s="181"/>
      <c r="F15" s="188" t="e">
        <f t="shared" si="0"/>
        <v>#DIV/0!</v>
      </c>
    </row>
    <row r="16" spans="3:10" x14ac:dyDescent="0.25">
      <c r="C16" s="187" t="s">
        <v>219</v>
      </c>
      <c r="D16" s="187" t="s">
        <v>220</v>
      </c>
      <c r="E16" s="181"/>
      <c r="F16" s="188" t="e">
        <f t="shared" si="0"/>
        <v>#DIV/0!</v>
      </c>
    </row>
    <row r="17" spans="3:6" x14ac:dyDescent="0.25">
      <c r="C17" s="184" t="s">
        <v>249</v>
      </c>
      <c r="D17" s="184"/>
      <c r="E17" s="184">
        <f>SUM(E14:E16)</f>
        <v>0</v>
      </c>
      <c r="F17" s="189" t="e">
        <f t="shared" si="0"/>
        <v>#DIV/0!</v>
      </c>
    </row>
    <row r="18" spans="3:6" x14ac:dyDescent="0.25">
      <c r="C18" s="187" t="s">
        <v>233</v>
      </c>
      <c r="D18" s="187" t="s">
        <v>25</v>
      </c>
      <c r="E18" s="181"/>
      <c r="F18" s="188" t="e">
        <f t="shared" si="0"/>
        <v>#DIV/0!</v>
      </c>
    </row>
    <row r="19" spans="3:6" x14ac:dyDescent="0.25">
      <c r="C19" s="187" t="s">
        <v>221</v>
      </c>
      <c r="D19" s="187" t="s">
        <v>26</v>
      </c>
      <c r="E19" s="181"/>
      <c r="F19" s="188" t="e">
        <f t="shared" si="0"/>
        <v>#DIV/0!</v>
      </c>
    </row>
    <row r="20" spans="3:6" x14ac:dyDescent="0.25">
      <c r="C20" s="187" t="s">
        <v>222</v>
      </c>
      <c r="D20" s="187" t="s">
        <v>27</v>
      </c>
      <c r="E20" s="181"/>
      <c r="F20" s="188" t="e">
        <f t="shared" si="0"/>
        <v>#DIV/0!</v>
      </c>
    </row>
    <row r="21" spans="3:6" x14ac:dyDescent="0.25">
      <c r="C21" s="184" t="s">
        <v>253</v>
      </c>
      <c r="D21" s="184"/>
      <c r="E21" s="184">
        <f>SUM(E18:E20)</f>
        <v>0</v>
      </c>
      <c r="F21" s="189" t="e">
        <f t="shared" si="0"/>
        <v>#DIV/0!</v>
      </c>
    </row>
    <row r="22" spans="3:6" x14ac:dyDescent="0.25">
      <c r="C22" s="181"/>
      <c r="D22" s="181"/>
      <c r="F22" s="188"/>
    </row>
    <row r="23" spans="3:6" x14ac:dyDescent="0.25">
      <c r="C23" s="184" t="s">
        <v>251</v>
      </c>
      <c r="D23" s="184"/>
      <c r="E23" s="184">
        <f>E17+E21</f>
        <v>0</v>
      </c>
      <c r="F23" s="190" t="e">
        <f>E23/$E$43</f>
        <v>#DIV/0!</v>
      </c>
    </row>
    <row r="25" spans="3:6" x14ac:dyDescent="0.25">
      <c r="C25" s="191" t="s">
        <v>66</v>
      </c>
      <c r="D25" s="191"/>
      <c r="E25" s="192"/>
      <c r="F25" s="193"/>
    </row>
    <row r="26" spans="3:6" x14ac:dyDescent="0.25">
      <c r="C26" s="187" t="s">
        <v>223</v>
      </c>
      <c r="D26" s="187" t="s">
        <v>25</v>
      </c>
      <c r="E26" s="181"/>
      <c r="F26" s="188" t="e">
        <f>E26/$E$43</f>
        <v>#DIV/0!</v>
      </c>
    </row>
    <row r="27" spans="3:6" x14ac:dyDescent="0.25">
      <c r="C27" s="187" t="s">
        <v>224</v>
      </c>
      <c r="D27" s="187" t="s">
        <v>26</v>
      </c>
      <c r="E27" s="181"/>
      <c r="F27" s="188" t="e">
        <f>E27/$E$43</f>
        <v>#DIV/0!</v>
      </c>
    </row>
    <row r="28" spans="3:6" x14ac:dyDescent="0.25">
      <c r="C28" s="187" t="s">
        <v>225</v>
      </c>
      <c r="D28" s="187" t="s">
        <v>29</v>
      </c>
      <c r="E28" s="181"/>
      <c r="F28" s="188" t="e">
        <f>E28/$E$43</f>
        <v>#DIV/0!</v>
      </c>
    </row>
    <row r="29" spans="3:6" x14ac:dyDescent="0.25">
      <c r="C29" s="187" t="s">
        <v>236</v>
      </c>
      <c r="D29" s="187" t="s">
        <v>28</v>
      </c>
      <c r="E29" s="181"/>
      <c r="F29" s="188" t="e">
        <f>E29/$E$43</f>
        <v>#DIV/0!</v>
      </c>
    </row>
    <row r="30" spans="3:6" x14ac:dyDescent="0.25">
      <c r="C30" s="191" t="s">
        <v>252</v>
      </c>
      <c r="D30" s="194"/>
      <c r="E30" s="191">
        <f>SUM(E26:E29)</f>
        <v>0</v>
      </c>
      <c r="F30" s="190" t="e">
        <f>E30/$E$43</f>
        <v>#DIV/0!</v>
      </c>
    </row>
    <row r="32" spans="3:6" x14ac:dyDescent="0.25">
      <c r="C32" s="195" t="s">
        <v>237</v>
      </c>
      <c r="D32" s="195"/>
      <c r="E32" s="196"/>
      <c r="F32" s="197"/>
    </row>
    <row r="33" spans="3:6" x14ac:dyDescent="0.25">
      <c r="C33" s="198" t="s">
        <v>239</v>
      </c>
      <c r="D33" s="199"/>
      <c r="E33" s="181"/>
      <c r="F33" s="188" t="e">
        <f>E33/$E$43</f>
        <v>#DIV/0!</v>
      </c>
    </row>
    <row r="34" spans="3:6" x14ac:dyDescent="0.25">
      <c r="C34" s="198" t="s">
        <v>254</v>
      </c>
      <c r="D34" s="199"/>
      <c r="E34" s="181"/>
      <c r="F34" s="188" t="e">
        <f>E34/$E$43</f>
        <v>#DIV/0!</v>
      </c>
    </row>
    <row r="35" spans="3:6" x14ac:dyDescent="0.25">
      <c r="C35" s="199" t="s">
        <v>247</v>
      </c>
      <c r="D35" s="198"/>
      <c r="E35" s="181"/>
      <c r="F35" s="188" t="e">
        <f>E35/$E$43</f>
        <v>#DIV/0!</v>
      </c>
    </row>
    <row r="36" spans="3:6" x14ac:dyDescent="0.25">
      <c r="C36" s="195" t="s">
        <v>238</v>
      </c>
      <c r="D36" s="195"/>
      <c r="E36" s="195">
        <f>SUM(E33:E35)</f>
        <v>0</v>
      </c>
      <c r="F36" s="190" t="e">
        <f>E36/$E$43</f>
        <v>#DIV/0!</v>
      </c>
    </row>
    <row r="37" spans="3:6" x14ac:dyDescent="0.25">
      <c r="C37" s="177"/>
      <c r="D37" s="177"/>
      <c r="E37" s="177"/>
      <c r="F37" s="200"/>
    </row>
    <row r="38" spans="3:6" x14ac:dyDescent="0.25">
      <c r="C38" s="201" t="s">
        <v>67</v>
      </c>
      <c r="D38" s="201"/>
      <c r="E38" s="201"/>
      <c r="F38" s="202"/>
    </row>
    <row r="39" spans="3:6" x14ac:dyDescent="0.25">
      <c r="C39" s="203" t="s">
        <v>226</v>
      </c>
      <c r="D39" s="203" t="s">
        <v>220</v>
      </c>
      <c r="E39" s="177"/>
      <c r="F39" s="188" t="e">
        <f>E39/$E$43</f>
        <v>#DIV/0!</v>
      </c>
    </row>
    <row r="40" spans="3:6" x14ac:dyDescent="0.25">
      <c r="C40" s="203" t="s">
        <v>227</v>
      </c>
      <c r="D40" s="203" t="s">
        <v>220</v>
      </c>
      <c r="E40" s="177"/>
      <c r="F40" s="188" t="e">
        <f>E40/$E$43</f>
        <v>#DIV/0!</v>
      </c>
    </row>
    <row r="41" spans="3:6" x14ac:dyDescent="0.25">
      <c r="C41" s="201" t="s">
        <v>284</v>
      </c>
      <c r="D41" s="201"/>
      <c r="E41" s="201">
        <f>SUM(E39:E40)</f>
        <v>0</v>
      </c>
      <c r="F41" s="190" t="e">
        <f>E41/$E$43</f>
        <v>#DIV/0!</v>
      </c>
    </row>
    <row r="43" spans="3:6" ht="15.6" x14ac:dyDescent="0.25">
      <c r="C43" s="204"/>
      <c r="D43" s="204"/>
      <c r="E43" s="205">
        <f>E36+E30+E23+E41</f>
        <v>0</v>
      </c>
      <c r="F43" s="206" t="e">
        <f>F36+F30+F23+F41</f>
        <v>#DIV/0!</v>
      </c>
    </row>
    <row r="47" spans="3:6" x14ac:dyDescent="0.25">
      <c r="E47" s="181"/>
    </row>
    <row r="49" spans="5:5" x14ac:dyDescent="0.25">
      <c r="E49" s="181"/>
    </row>
  </sheetData>
  <mergeCells count="4">
    <mergeCell ref="C6:F6"/>
    <mergeCell ref="C7:F7"/>
    <mergeCell ref="C8:F8"/>
    <mergeCell ref="I5:J5"/>
  </mergeCells>
  <pageMargins left="0.35433070866141736" right="0.35433070866141736" top="0.39370078740157483" bottom="0.39370078740157483" header="0.51181102362204722" footer="0.51181102362204722"/>
  <pageSetup paperSize="9" scale="64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6:L20"/>
  <sheetViews>
    <sheetView showGridLines="0" rightToLeft="1" view="pageBreakPreview" zoomScale="60" zoomScaleNormal="120" workbookViewId="0">
      <selection activeCell="K6" sqref="K6:L6"/>
    </sheetView>
  </sheetViews>
  <sheetFormatPr defaultColWidth="9" defaultRowHeight="13.2" x14ac:dyDescent="0.25"/>
  <cols>
    <col min="1" max="10" width="20.59765625" style="2" customWidth="1"/>
    <col min="11" max="11" width="9" style="2"/>
    <col min="12" max="12" width="13.09765625" style="2" customWidth="1"/>
    <col min="13" max="16384" width="9" style="2"/>
  </cols>
  <sheetData>
    <row r="6" spans="3:12" ht="13.8" x14ac:dyDescent="0.25">
      <c r="K6" s="516" t="s">
        <v>321</v>
      </c>
      <c r="L6" s="523"/>
    </row>
    <row r="7" spans="3:12" ht="13.8" x14ac:dyDescent="0.25">
      <c r="K7" s="462"/>
      <c r="L7" s="1"/>
    </row>
    <row r="8" spans="3:12" ht="14.4" thickBot="1" x14ac:dyDescent="0.3">
      <c r="K8" s="462"/>
      <c r="L8" s="1"/>
    </row>
    <row r="9" spans="3:12" ht="75" customHeight="1" thickBot="1" x14ac:dyDescent="0.3">
      <c r="C9" s="512" t="s">
        <v>316</v>
      </c>
      <c r="D9" s="524"/>
      <c r="E9" s="524"/>
      <c r="F9" s="524"/>
      <c r="G9" s="524"/>
      <c r="H9" s="525"/>
    </row>
    <row r="10" spans="3:12" ht="69" customHeight="1" thickBot="1" x14ac:dyDescent="0.3">
      <c r="C10" s="23" t="s">
        <v>49</v>
      </c>
      <c r="D10" s="433" t="s">
        <v>291</v>
      </c>
      <c r="E10" s="433" t="s">
        <v>292</v>
      </c>
      <c r="F10" s="433" t="s">
        <v>293</v>
      </c>
      <c r="G10" s="433" t="s">
        <v>294</v>
      </c>
      <c r="H10" s="434" t="s">
        <v>295</v>
      </c>
      <c r="I10" s="24"/>
    </row>
    <row r="11" spans="3:12" ht="30" customHeight="1" thickBot="1" x14ac:dyDescent="0.3">
      <c r="C11" s="25" t="s">
        <v>50</v>
      </c>
      <c r="D11" s="26">
        <f>SUM(D12:D19)</f>
        <v>0</v>
      </c>
      <c r="E11" s="26">
        <f>SUM(E12:E19)</f>
        <v>0</v>
      </c>
      <c r="F11" s="26">
        <f>SUM(F12:F19)</f>
        <v>0</v>
      </c>
      <c r="G11" s="26">
        <f>SUM(G12:G19)</f>
        <v>0</v>
      </c>
      <c r="H11" s="27">
        <f>SUM(H12:H19)</f>
        <v>0</v>
      </c>
    </row>
    <row r="12" spans="3:12" ht="30" customHeight="1" x14ac:dyDescent="0.25">
      <c r="C12" s="28" t="s">
        <v>296</v>
      </c>
      <c r="D12" s="29"/>
      <c r="E12" s="29"/>
      <c r="F12" s="29">
        <f t="shared" ref="F12:F19" si="0">D12-E12</f>
        <v>0</v>
      </c>
      <c r="G12" s="29"/>
      <c r="H12" s="30">
        <f t="shared" ref="H12:H19" si="1">D12-G12</f>
        <v>0</v>
      </c>
    </row>
    <row r="13" spans="3:12" ht="30" customHeight="1" x14ac:dyDescent="0.25">
      <c r="C13" s="4" t="s">
        <v>297</v>
      </c>
      <c r="D13" s="31"/>
      <c r="E13" s="31"/>
      <c r="F13" s="31">
        <f t="shared" si="0"/>
        <v>0</v>
      </c>
      <c r="G13" s="31"/>
      <c r="H13" s="32">
        <f t="shared" si="1"/>
        <v>0</v>
      </c>
    </row>
    <row r="14" spans="3:12" ht="30" customHeight="1" x14ac:dyDescent="0.25">
      <c r="C14" s="4" t="s">
        <v>298</v>
      </c>
      <c r="D14" s="31"/>
      <c r="E14" s="31"/>
      <c r="F14" s="31">
        <f t="shared" si="0"/>
        <v>0</v>
      </c>
      <c r="G14" s="31"/>
      <c r="H14" s="32">
        <f t="shared" si="1"/>
        <v>0</v>
      </c>
    </row>
    <row r="15" spans="3:12" ht="30" customHeight="1" x14ac:dyDescent="0.25">
      <c r="C15" s="4" t="s">
        <v>299</v>
      </c>
      <c r="D15" s="31"/>
      <c r="E15" s="31"/>
      <c r="F15" s="31">
        <f t="shared" si="0"/>
        <v>0</v>
      </c>
      <c r="G15" s="31"/>
      <c r="H15" s="32">
        <f t="shared" si="1"/>
        <v>0</v>
      </c>
    </row>
    <row r="16" spans="3:12" ht="30" customHeight="1" x14ac:dyDescent="0.25">
      <c r="C16" s="4" t="s">
        <v>300</v>
      </c>
      <c r="D16" s="31"/>
      <c r="E16" s="31"/>
      <c r="F16" s="31">
        <f t="shared" si="0"/>
        <v>0</v>
      </c>
      <c r="G16" s="31"/>
      <c r="H16" s="32">
        <f t="shared" si="1"/>
        <v>0</v>
      </c>
    </row>
    <row r="17" spans="3:8" ht="30" customHeight="1" x14ac:dyDescent="0.25">
      <c r="C17" s="4" t="s">
        <v>30</v>
      </c>
      <c r="D17" s="31"/>
      <c r="E17" s="31"/>
      <c r="F17" s="31">
        <f t="shared" si="0"/>
        <v>0</v>
      </c>
      <c r="G17" s="31"/>
      <c r="H17" s="32">
        <f t="shared" si="1"/>
        <v>0</v>
      </c>
    </row>
    <row r="18" spans="3:8" ht="30" customHeight="1" x14ac:dyDescent="0.25">
      <c r="C18" s="173" t="s">
        <v>31</v>
      </c>
      <c r="D18" s="174"/>
      <c r="E18" s="174"/>
      <c r="F18" s="174">
        <f t="shared" si="0"/>
        <v>0</v>
      </c>
      <c r="G18" s="174"/>
      <c r="H18" s="175">
        <f t="shared" si="1"/>
        <v>0</v>
      </c>
    </row>
    <row r="19" spans="3:8" ht="30" customHeight="1" x14ac:dyDescent="0.25">
      <c r="C19" s="173" t="s">
        <v>32</v>
      </c>
      <c r="D19" s="174"/>
      <c r="E19" s="174"/>
      <c r="F19" s="174">
        <f t="shared" si="0"/>
        <v>0</v>
      </c>
      <c r="G19" s="174"/>
      <c r="H19" s="175">
        <f t="shared" si="1"/>
        <v>0</v>
      </c>
    </row>
    <row r="20" spans="3:8" ht="30" customHeight="1" thickBot="1" x14ac:dyDescent="0.3">
      <c r="C20" s="33" t="s">
        <v>51</v>
      </c>
      <c r="D20" s="34">
        <f>D11-D12-D13-D14-D15-D16-D17-D18-D19</f>
        <v>0</v>
      </c>
      <c r="E20" s="34">
        <f>E11-E12-E13-E14-E15-E16-E17-E18-E19</f>
        <v>0</v>
      </c>
      <c r="F20" s="34">
        <f>F11-F12-F13-F14-F15-F16-F17-F18-F19</f>
        <v>0</v>
      </c>
      <c r="G20" s="34">
        <f>G11-G12-G13-G14-G15-G16-G17-G18-G19</f>
        <v>0</v>
      </c>
      <c r="H20" s="34">
        <f>H11-H12-H13-H14-H15-H16-H17-H18-H19</f>
        <v>0</v>
      </c>
    </row>
  </sheetData>
  <mergeCells count="2">
    <mergeCell ref="C9:H9"/>
    <mergeCell ref="K6:L6"/>
  </mergeCells>
  <pageMargins left="0.35433070866141736" right="0.35433070866141736" top="0.39370078740157483" bottom="0.39370078740157483" header="0.51181102362204722" footer="0.51181102362204722"/>
  <pageSetup paperSize="9" scale="56" orientation="landscape" horizontalDpi="4294967295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L38"/>
  <sheetViews>
    <sheetView showGridLines="0" rightToLeft="1" view="pageBreakPreview" zoomScale="80" zoomScaleNormal="80" zoomScaleSheetLayoutView="80" workbookViewId="0">
      <selection activeCell="K4" sqref="K4:L4"/>
    </sheetView>
  </sheetViews>
  <sheetFormatPr defaultColWidth="9" defaultRowHeight="13.8" x14ac:dyDescent="0.25"/>
  <cols>
    <col min="1" max="1" width="13.3984375" style="1" customWidth="1"/>
    <col min="2" max="2" width="12.19921875" style="1" customWidth="1"/>
    <col min="3" max="3" width="9" style="1"/>
    <col min="4" max="4" width="40.59765625" style="1" customWidth="1"/>
    <col min="5" max="5" width="14.19921875" style="1" customWidth="1"/>
    <col min="6" max="6" width="14" style="1" customWidth="1"/>
    <col min="7" max="11" width="9" style="1"/>
    <col min="12" max="12" width="13.19921875" style="1" customWidth="1"/>
    <col min="13" max="16384" width="9" style="1"/>
  </cols>
  <sheetData>
    <row r="1" spans="3:12" ht="24" customHeight="1" x14ac:dyDescent="0.25"/>
    <row r="2" spans="3:12" ht="24" customHeight="1" x14ac:dyDescent="0.25"/>
    <row r="3" spans="3:12" ht="24" customHeight="1" x14ac:dyDescent="0.25"/>
    <row r="4" spans="3:12" ht="24" customHeight="1" x14ac:dyDescent="0.25">
      <c r="K4" s="516" t="s">
        <v>321</v>
      </c>
      <c r="L4" s="523"/>
    </row>
    <row r="5" spans="3:12" ht="21" x14ac:dyDescent="0.25">
      <c r="C5" s="526" t="s">
        <v>0</v>
      </c>
      <c r="D5" s="526"/>
      <c r="E5" s="526"/>
      <c r="F5" s="526"/>
      <c r="G5" s="526"/>
    </row>
    <row r="6" spans="3:12" ht="12.75" customHeight="1" x14ac:dyDescent="0.25">
      <c r="C6" s="465"/>
      <c r="D6" s="465"/>
      <c r="E6" s="465"/>
      <c r="F6" s="465"/>
      <c r="G6" s="465"/>
    </row>
    <row r="7" spans="3:12" ht="15.75" customHeight="1" x14ac:dyDescent="0.25">
      <c r="C7" s="527" t="s">
        <v>301</v>
      </c>
      <c r="D7" s="527"/>
      <c r="E7" s="527"/>
      <c r="F7" s="527"/>
      <c r="G7" s="465"/>
    </row>
    <row r="8" spans="3:12" ht="6" customHeight="1" x14ac:dyDescent="0.25">
      <c r="C8" s="465"/>
      <c r="D8" s="465"/>
      <c r="E8" s="465"/>
      <c r="F8" s="465"/>
      <c r="G8" s="465"/>
    </row>
    <row r="9" spans="3:12" ht="15.6" x14ac:dyDescent="0.25">
      <c r="C9" s="466" t="s">
        <v>1</v>
      </c>
      <c r="D9" s="466" t="s">
        <v>2</v>
      </c>
      <c r="E9" s="466" t="s">
        <v>3</v>
      </c>
      <c r="F9" s="467" t="s">
        <v>4</v>
      </c>
      <c r="G9" s="465"/>
    </row>
    <row r="10" spans="3:12" ht="15.6" x14ac:dyDescent="0.25">
      <c r="C10" s="468">
        <v>9</v>
      </c>
      <c r="D10" s="468" t="s">
        <v>5</v>
      </c>
      <c r="E10" s="468"/>
      <c r="F10" s="469"/>
      <c r="G10" s="465"/>
    </row>
    <row r="11" spans="3:12" ht="15.6" x14ac:dyDescent="0.25">
      <c r="C11" s="468">
        <v>91</v>
      </c>
      <c r="D11" s="468" t="s">
        <v>6</v>
      </c>
      <c r="E11" s="468"/>
      <c r="F11" s="469"/>
      <c r="G11" s="465"/>
    </row>
    <row r="12" spans="3:12" ht="15.6" x14ac:dyDescent="0.25">
      <c r="C12" s="470">
        <v>911</v>
      </c>
      <c r="D12" s="470" t="s">
        <v>7</v>
      </c>
      <c r="E12" s="471"/>
      <c r="F12" s="472"/>
      <c r="G12" s="465"/>
    </row>
    <row r="13" spans="3:12" ht="15" x14ac:dyDescent="0.25">
      <c r="C13" s="465">
        <v>9100</v>
      </c>
      <c r="D13" s="465" t="s">
        <v>8</v>
      </c>
      <c r="E13" s="471">
        <v>0</v>
      </c>
      <c r="F13" s="472">
        <f t="shared" ref="F13:F19" si="0">E13/1000000</f>
        <v>0</v>
      </c>
      <c r="G13" s="465"/>
    </row>
    <row r="14" spans="3:12" ht="15" x14ac:dyDescent="0.25">
      <c r="C14" s="465">
        <v>9111</v>
      </c>
      <c r="D14" s="465" t="s">
        <v>9</v>
      </c>
      <c r="E14" s="471">
        <v>0</v>
      </c>
      <c r="F14" s="472">
        <f t="shared" si="0"/>
        <v>0</v>
      </c>
      <c r="G14" s="465"/>
    </row>
    <row r="15" spans="3:12" ht="15" x14ac:dyDescent="0.25">
      <c r="C15" s="465">
        <v>9112</v>
      </c>
      <c r="D15" s="465" t="s">
        <v>10</v>
      </c>
      <c r="E15" s="471">
        <v>0</v>
      </c>
      <c r="F15" s="472">
        <f t="shared" si="0"/>
        <v>0</v>
      </c>
      <c r="G15" s="465"/>
    </row>
    <row r="16" spans="3:12" ht="15" x14ac:dyDescent="0.25">
      <c r="C16" s="465">
        <v>9113</v>
      </c>
      <c r="D16" s="465" t="s">
        <v>11</v>
      </c>
      <c r="E16" s="471">
        <v>0</v>
      </c>
      <c r="F16" s="472">
        <f t="shared" si="0"/>
        <v>0</v>
      </c>
      <c r="G16" s="465"/>
    </row>
    <row r="17" spans="3:7" ht="15" x14ac:dyDescent="0.25">
      <c r="C17" s="465">
        <v>9114</v>
      </c>
      <c r="D17" s="465" t="s">
        <v>12</v>
      </c>
      <c r="E17" s="471">
        <v>0</v>
      </c>
      <c r="F17" s="472">
        <f t="shared" si="0"/>
        <v>0</v>
      </c>
      <c r="G17" s="465"/>
    </row>
    <row r="18" spans="3:7" ht="15" x14ac:dyDescent="0.25">
      <c r="C18" s="465">
        <v>9115</v>
      </c>
      <c r="D18" s="465" t="s">
        <v>13</v>
      </c>
      <c r="E18" s="471">
        <v>0</v>
      </c>
      <c r="F18" s="472">
        <f t="shared" si="0"/>
        <v>0</v>
      </c>
      <c r="G18" s="465"/>
    </row>
    <row r="19" spans="3:7" ht="15.6" x14ac:dyDescent="0.25">
      <c r="C19" s="473"/>
      <c r="D19" s="474" t="s">
        <v>322</v>
      </c>
      <c r="E19" s="475">
        <f>SUM(E12:E18)</f>
        <v>0</v>
      </c>
      <c r="F19" s="476">
        <f t="shared" si="0"/>
        <v>0</v>
      </c>
      <c r="G19" s="465"/>
    </row>
    <row r="20" spans="3:7" ht="15" x14ac:dyDescent="0.25">
      <c r="C20" s="465"/>
      <c r="D20" s="465"/>
      <c r="E20" s="465"/>
      <c r="F20" s="465"/>
      <c r="G20" s="465"/>
    </row>
    <row r="21" spans="3:7" ht="25.5" customHeight="1" x14ac:dyDescent="0.25">
      <c r="C21" s="465"/>
      <c r="D21" s="465"/>
      <c r="E21" s="465"/>
      <c r="F21" s="465"/>
      <c r="G21" s="465"/>
    </row>
    <row r="22" spans="3:7" ht="21" customHeight="1" x14ac:dyDescent="0.25">
      <c r="C22" s="528" t="s">
        <v>14</v>
      </c>
      <c r="D22" s="528"/>
      <c r="E22" s="528"/>
      <c r="F22" s="528"/>
      <c r="G22" s="528"/>
    </row>
    <row r="23" spans="3:7" ht="15" x14ac:dyDescent="0.25">
      <c r="C23" s="477"/>
      <c r="D23" s="478" t="s">
        <v>15</v>
      </c>
      <c r="E23" s="477"/>
      <c r="F23" s="477"/>
      <c r="G23" s="477"/>
    </row>
    <row r="24" spans="3:7" ht="15" x14ac:dyDescent="0.25">
      <c r="C24" s="477"/>
      <c r="D24" s="478" t="s">
        <v>16</v>
      </c>
      <c r="E24" s="477"/>
      <c r="F24" s="477"/>
      <c r="G24" s="477"/>
    </row>
    <row r="25" spans="3:7" ht="15" x14ac:dyDescent="0.25">
      <c r="C25" s="477"/>
      <c r="D25" s="478" t="s">
        <v>17</v>
      </c>
      <c r="E25" s="477"/>
      <c r="F25" s="477"/>
      <c r="G25" s="477"/>
    </row>
    <row r="26" spans="3:7" ht="15" x14ac:dyDescent="0.25">
      <c r="C26" s="477"/>
      <c r="D26" s="477"/>
      <c r="E26" s="477"/>
      <c r="F26" s="477"/>
      <c r="G26" s="477"/>
    </row>
    <row r="27" spans="3:7" ht="15" x14ac:dyDescent="0.25">
      <c r="C27" s="479" t="s">
        <v>18</v>
      </c>
      <c r="D27" s="479" t="s">
        <v>19</v>
      </c>
      <c r="E27" s="479" t="s">
        <v>20</v>
      </c>
      <c r="F27" s="479" t="s">
        <v>21</v>
      </c>
      <c r="G27" s="479" t="s">
        <v>22</v>
      </c>
    </row>
    <row r="28" spans="3:7" ht="15" x14ac:dyDescent="0.25">
      <c r="C28" s="477"/>
      <c r="D28" s="477"/>
      <c r="E28" s="477"/>
      <c r="F28" s="477"/>
      <c r="G28" s="477"/>
    </row>
    <row r="29" spans="3:7" ht="15.6" x14ac:dyDescent="0.25">
      <c r="C29" s="468">
        <v>9</v>
      </c>
      <c r="D29" s="468" t="s">
        <v>5</v>
      </c>
      <c r="E29" s="465"/>
      <c r="F29" s="465"/>
      <c r="G29" s="465"/>
    </row>
    <row r="30" spans="3:7" ht="15.6" x14ac:dyDescent="0.25">
      <c r="C30" s="468">
        <v>91</v>
      </c>
      <c r="D30" s="468" t="s">
        <v>6</v>
      </c>
      <c r="E30" s="465"/>
      <c r="F30" s="465"/>
      <c r="G30" s="465"/>
    </row>
    <row r="31" spans="3:7" ht="15.6" x14ac:dyDescent="0.25">
      <c r="C31" s="470">
        <v>911</v>
      </c>
      <c r="D31" s="470" t="s">
        <v>327</v>
      </c>
      <c r="E31" s="465"/>
      <c r="F31" s="465"/>
      <c r="G31" s="465"/>
    </row>
    <row r="32" spans="3:7" ht="15" x14ac:dyDescent="0.25">
      <c r="C32" s="465">
        <v>9100</v>
      </c>
      <c r="D32" s="465" t="s">
        <v>8</v>
      </c>
      <c r="E32" s="480">
        <v>0</v>
      </c>
      <c r="F32" s="480">
        <v>0</v>
      </c>
      <c r="G32" s="480">
        <v>0</v>
      </c>
    </row>
    <row r="33" spans="3:7" ht="15" x14ac:dyDescent="0.25">
      <c r="C33" s="465">
        <v>9111</v>
      </c>
      <c r="D33" s="465" t="s">
        <v>9</v>
      </c>
      <c r="E33" s="480">
        <v>0</v>
      </c>
      <c r="F33" s="480">
        <v>0</v>
      </c>
      <c r="G33" s="480">
        <v>0</v>
      </c>
    </row>
    <row r="34" spans="3:7" ht="15" x14ac:dyDescent="0.25">
      <c r="C34" s="465">
        <v>9112</v>
      </c>
      <c r="D34" s="465" t="s">
        <v>10</v>
      </c>
      <c r="E34" s="480">
        <v>0</v>
      </c>
      <c r="F34" s="480">
        <v>0</v>
      </c>
      <c r="G34" s="480">
        <v>0</v>
      </c>
    </row>
    <row r="35" spans="3:7" ht="15" x14ac:dyDescent="0.25">
      <c r="C35" s="465">
        <v>9113</v>
      </c>
      <c r="D35" s="465" t="s">
        <v>11</v>
      </c>
      <c r="E35" s="480">
        <v>0</v>
      </c>
      <c r="F35" s="480">
        <v>0</v>
      </c>
      <c r="G35" s="480">
        <v>0</v>
      </c>
    </row>
    <row r="36" spans="3:7" ht="15" x14ac:dyDescent="0.25">
      <c r="C36" s="465">
        <v>9114</v>
      </c>
      <c r="D36" s="465" t="s">
        <v>12</v>
      </c>
      <c r="E36" s="480">
        <v>0</v>
      </c>
      <c r="F36" s="480">
        <v>0</v>
      </c>
      <c r="G36" s="480">
        <v>0</v>
      </c>
    </row>
    <row r="37" spans="3:7" ht="15" x14ac:dyDescent="0.25">
      <c r="C37" s="465">
        <v>9115</v>
      </c>
      <c r="D37" s="465" t="s">
        <v>13</v>
      </c>
      <c r="E37" s="480">
        <v>0</v>
      </c>
      <c r="F37" s="480">
        <v>0</v>
      </c>
      <c r="G37" s="480">
        <v>0</v>
      </c>
    </row>
    <row r="38" spans="3:7" ht="15" x14ac:dyDescent="0.25">
      <c r="C38" s="481" t="s">
        <v>23</v>
      </c>
      <c r="D38" s="481" t="s">
        <v>327</v>
      </c>
      <c r="E38" s="482">
        <v>0</v>
      </c>
      <c r="F38" s="482">
        <v>0</v>
      </c>
      <c r="G38" s="482">
        <v>0</v>
      </c>
    </row>
  </sheetData>
  <mergeCells count="4">
    <mergeCell ref="C5:G5"/>
    <mergeCell ref="C7:F7"/>
    <mergeCell ref="C22:G22"/>
    <mergeCell ref="K4:L4"/>
  </mergeCells>
  <pageMargins left="0.31496062992125984" right="0.31496062992125984" top="0.35433070866141736" bottom="0.35433070866141736" header="0.31496062992125984" footer="0.31496062992125984"/>
  <pageSetup paperSize="9" scale="80" orientation="landscape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6:L101"/>
  <sheetViews>
    <sheetView showGridLines="0" rightToLeft="1" view="pageBreakPreview" zoomScale="80" zoomScaleNormal="80" zoomScaleSheetLayoutView="80" workbookViewId="0">
      <selection activeCell="K23" sqref="K23"/>
    </sheetView>
  </sheetViews>
  <sheetFormatPr defaultColWidth="9" defaultRowHeight="13.2" outlineLevelRow="1" x14ac:dyDescent="0.25"/>
  <cols>
    <col min="1" max="2" width="9" style="2"/>
    <col min="3" max="3" width="26.5" style="2" customWidth="1"/>
    <col min="4" max="4" width="11" style="2" customWidth="1"/>
    <col min="5" max="5" width="12.19921875" style="2" customWidth="1"/>
    <col min="6" max="6" width="14.09765625" style="3" customWidth="1"/>
    <col min="7" max="7" width="15.5" style="3" customWidth="1"/>
    <col min="8" max="8" width="17.09765625" style="2" customWidth="1"/>
    <col min="9" max="9" width="9.09765625" style="2" customWidth="1"/>
    <col min="10" max="11" width="9" style="2"/>
    <col min="12" max="12" width="12" style="2" customWidth="1"/>
    <col min="13" max="16384" width="9" style="2"/>
  </cols>
  <sheetData>
    <row r="6" spans="3:12" ht="13.8" x14ac:dyDescent="0.25">
      <c r="K6" s="516" t="s">
        <v>321</v>
      </c>
      <c r="L6" s="523"/>
    </row>
    <row r="7" spans="3:12" ht="13.8" x14ac:dyDescent="0.25">
      <c r="K7" s="462"/>
      <c r="L7" s="464"/>
    </row>
    <row r="8" spans="3:12" ht="14.4" thickBot="1" x14ac:dyDescent="0.3">
      <c r="K8" s="462"/>
      <c r="L8" s="464"/>
    </row>
    <row r="9" spans="3:12" ht="21.6" thickBot="1" x14ac:dyDescent="0.3">
      <c r="C9" s="529" t="s">
        <v>302</v>
      </c>
      <c r="D9" s="530"/>
      <c r="E9" s="530"/>
      <c r="F9" s="530"/>
      <c r="G9" s="530"/>
      <c r="H9" s="531"/>
    </row>
    <row r="10" spans="3:12" ht="21.6" thickBot="1" x14ac:dyDescent="0.3">
      <c r="C10" s="529" t="s">
        <v>304</v>
      </c>
      <c r="D10" s="530"/>
      <c r="E10" s="530" t="s">
        <v>303</v>
      </c>
      <c r="F10" s="530"/>
      <c r="G10" s="530"/>
      <c r="H10" s="531"/>
    </row>
    <row r="11" spans="3:12" ht="30.75" customHeight="1" thickBot="1" x14ac:dyDescent="0.3">
      <c r="C11" s="445">
        <v>3</v>
      </c>
      <c r="D11" s="77" t="s">
        <v>212</v>
      </c>
      <c r="E11" s="79" t="s">
        <v>174</v>
      </c>
      <c r="F11" s="78" t="s">
        <v>175</v>
      </c>
      <c r="G11" s="176"/>
      <c r="H11" s="79"/>
    </row>
    <row r="12" spans="3:12" ht="45.75" customHeight="1" thickBot="1" x14ac:dyDescent="0.3">
      <c r="C12" s="80" t="str">
        <f>'[2]מבנה ההוצאות לשונית בסיסית'!C4</f>
        <v>סעיף</v>
      </c>
      <c r="D12" s="316" t="s">
        <v>211</v>
      </c>
      <c r="E12" s="317" t="s">
        <v>213</v>
      </c>
      <c r="F12" s="317" t="s">
        <v>214</v>
      </c>
      <c r="G12" s="317" t="s">
        <v>215</v>
      </c>
      <c r="H12" s="6" t="s">
        <v>216</v>
      </c>
    </row>
    <row r="13" spans="3:12" ht="14.4" hidden="1" outlineLevel="1" thickBot="1" x14ac:dyDescent="0.3">
      <c r="C13" s="318" t="str">
        <f>'[2]מבנה ההוצאות לשונית בסיסית'!C5</f>
        <v>שכר למנחים (כולל רכב ופלפון)</v>
      </c>
      <c r="D13" s="82"/>
      <c r="E13" s="83"/>
      <c r="F13" s="84" t="e">
        <f>E13/D13</f>
        <v>#DIV/0!</v>
      </c>
      <c r="G13" s="85" t="e">
        <f t="shared" ref="G13:H21" si="0">(E13/D13)-(D13/4)/D13</f>
        <v>#DIV/0!</v>
      </c>
      <c r="H13" s="85" t="e">
        <f t="shared" si="0"/>
        <v>#DIV/0!</v>
      </c>
    </row>
    <row r="14" spans="3:12" ht="14.4" hidden="1" outlineLevel="1" thickBot="1" x14ac:dyDescent="0.3">
      <c r="C14" s="319" t="str">
        <f>'[2]מבנה ההוצאות לשונית בסיסית'!C6</f>
        <v>שכר לרכזים (כולל רכב ופלפון)</v>
      </c>
      <c r="D14" s="82"/>
      <c r="E14" s="83"/>
      <c r="F14" s="84" t="e">
        <f t="shared" ref="F14:F22" si="1">E14/D14</f>
        <v>#DIV/0!</v>
      </c>
      <c r="G14" s="85" t="e">
        <f t="shared" si="0"/>
        <v>#DIV/0!</v>
      </c>
      <c r="H14" s="85" t="e">
        <f t="shared" si="0"/>
        <v>#DIV/0!</v>
      </c>
    </row>
    <row r="15" spans="3:12" ht="14.4" hidden="1" outlineLevel="1" thickBot="1" x14ac:dyDescent="0.3">
      <c r="C15" s="319" t="str">
        <f>'[2]מבנה ההוצאות לשונית בסיסית'!C7</f>
        <v>שכר ליועצים (כולל רכב ופלפון)</v>
      </c>
      <c r="D15" s="82"/>
      <c r="E15" s="83"/>
      <c r="F15" s="84" t="e">
        <f t="shared" si="1"/>
        <v>#DIV/0!</v>
      </c>
      <c r="G15" s="85" t="e">
        <f t="shared" si="0"/>
        <v>#DIV/0!</v>
      </c>
      <c r="H15" s="85" t="e">
        <f t="shared" si="0"/>
        <v>#DIV/0!</v>
      </c>
    </row>
    <row r="16" spans="3:12" ht="14.4" hidden="1" outlineLevel="1" thickBot="1" x14ac:dyDescent="0.3">
      <c r="C16" s="319" t="str">
        <f>'[2]מבנה ההוצאות לשונית בסיסית'!C8</f>
        <v>חומרים לפעילות</v>
      </c>
      <c r="D16" s="82"/>
      <c r="E16" s="83"/>
      <c r="F16" s="84" t="e">
        <f t="shared" si="1"/>
        <v>#DIV/0!</v>
      </c>
      <c r="G16" s="85" t="e">
        <f t="shared" si="0"/>
        <v>#DIV/0!</v>
      </c>
      <c r="H16" s="85" t="e">
        <f t="shared" si="0"/>
        <v>#DIV/0!</v>
      </c>
    </row>
    <row r="17" spans="3:8" ht="14.4" hidden="1" outlineLevel="1" thickBot="1" x14ac:dyDescent="0.3">
      <c r="C17" s="319" t="str">
        <f>'[2]מבנה ההוצאות לשונית בסיסית'!C9</f>
        <v>שכירות מבנה הפעילות (כולל נקיון ואחזקה שוטפת)</v>
      </c>
      <c r="D17" s="82"/>
      <c r="E17" s="83"/>
      <c r="F17" s="84" t="e">
        <f t="shared" si="1"/>
        <v>#DIV/0!</v>
      </c>
      <c r="G17" s="85" t="e">
        <f t="shared" si="0"/>
        <v>#DIV/0!</v>
      </c>
      <c r="H17" s="85" t="e">
        <f t="shared" si="0"/>
        <v>#DIV/0!</v>
      </c>
    </row>
    <row r="18" spans="3:8" ht="14.4" hidden="1" outlineLevel="1" thickBot="1" x14ac:dyDescent="0.3">
      <c r="C18" s="319" t="str">
        <f>'[2]מבנה ההוצאות לשונית בסיסית'!C10</f>
        <v>שמירה וביטוח</v>
      </c>
      <c r="D18" s="82"/>
      <c r="E18" s="83"/>
      <c r="F18" s="84" t="e">
        <f t="shared" si="1"/>
        <v>#DIV/0!</v>
      </c>
      <c r="G18" s="85" t="e">
        <f t="shared" si="0"/>
        <v>#DIV/0!</v>
      </c>
      <c r="H18" s="85" t="e">
        <f t="shared" si="0"/>
        <v>#DIV/0!</v>
      </c>
    </row>
    <row r="19" spans="3:8" ht="14.4" hidden="1" outlineLevel="1" thickBot="1" x14ac:dyDescent="0.3">
      <c r="C19" s="319" t="str">
        <f>'[2]מבנה ההוצאות לשונית בסיסית'!C11</f>
        <v>חשמל ומים לפעילות</v>
      </c>
      <c r="D19" s="82"/>
      <c r="E19" s="83"/>
      <c r="F19" s="84" t="e">
        <f t="shared" si="1"/>
        <v>#DIV/0!</v>
      </c>
      <c r="G19" s="85" t="e">
        <f t="shared" si="0"/>
        <v>#DIV/0!</v>
      </c>
      <c r="H19" s="85" t="e">
        <f t="shared" si="0"/>
        <v>#DIV/0!</v>
      </c>
    </row>
    <row r="20" spans="3:8" ht="14.4" hidden="1" outlineLevel="1" thickBot="1" x14ac:dyDescent="0.3">
      <c r="C20" s="319" t="str">
        <f>'[2]מבנה ההוצאות לשונית בסיסית'!C12</f>
        <v>ציוד ומחשבים לפעילות</v>
      </c>
      <c r="D20" s="82"/>
      <c r="E20" s="83"/>
      <c r="F20" s="84" t="e">
        <f t="shared" si="1"/>
        <v>#DIV/0!</v>
      </c>
      <c r="G20" s="85" t="e">
        <f t="shared" si="0"/>
        <v>#DIV/0!</v>
      </c>
      <c r="H20" s="85" t="e">
        <f t="shared" si="0"/>
        <v>#DIV/0!</v>
      </c>
    </row>
    <row r="21" spans="3:8" ht="14.4" hidden="1" outlineLevel="1" thickBot="1" x14ac:dyDescent="0.3">
      <c r="C21" s="320" t="str">
        <f>'[2]מבנה ההוצאות לשונית בסיסית'!C13</f>
        <v>הוצאות פיתוח הקמה ותשתיות</v>
      </c>
      <c r="D21" s="82"/>
      <c r="E21" s="90"/>
      <c r="F21" s="91" t="e">
        <f t="shared" si="1"/>
        <v>#DIV/0!</v>
      </c>
      <c r="G21" s="92" t="e">
        <f t="shared" si="0"/>
        <v>#DIV/0!</v>
      </c>
      <c r="H21" s="92" t="e">
        <f t="shared" si="0"/>
        <v>#DIV/0!</v>
      </c>
    </row>
    <row r="22" spans="3:8" collapsed="1" x14ac:dyDescent="0.25">
      <c r="C22" s="321"/>
      <c r="D22" s="93">
        <f>SUM(D13:D21)</f>
        <v>0</v>
      </c>
      <c r="E22" s="93">
        <f>SUM(E13:E21)</f>
        <v>0</v>
      </c>
      <c r="F22" s="94" t="e">
        <f t="shared" si="1"/>
        <v>#DIV/0!</v>
      </c>
      <c r="G22" s="95" t="e">
        <f>(E22/D22)-(D22*$C$11/12)/D22</f>
        <v>#DIV/0!</v>
      </c>
      <c r="H22" s="96">
        <f>E22-(D22*$C$11/12)</f>
        <v>0</v>
      </c>
    </row>
    <row r="23" spans="3:8" ht="14.4" thickBot="1" x14ac:dyDescent="0.3">
      <c r="C23" s="97"/>
      <c r="D23" s="98"/>
      <c r="E23" s="83"/>
      <c r="F23" s="99"/>
      <c r="G23" s="100"/>
      <c r="H23" s="101"/>
    </row>
    <row r="24" spans="3:8" ht="13.8" hidden="1" outlineLevel="1" thickBot="1" x14ac:dyDescent="0.3">
      <c r="C24" s="97" t="str">
        <f>'[2]מבנה ההוצאות לשונית בסיסית'!C16</f>
        <v>שכר למנחים (כולל רכב ופלפון)</v>
      </c>
      <c r="D24" s="82"/>
      <c r="E24" s="83"/>
      <c r="F24" s="102" t="e">
        <f>E24/D24</f>
        <v>#DIV/0!</v>
      </c>
      <c r="G24" s="103" t="e">
        <f t="shared" ref="G24:H88" si="2">(E24/D24)-(D24/4)/D24</f>
        <v>#DIV/0!</v>
      </c>
      <c r="H24" s="104" t="e">
        <f t="shared" si="2"/>
        <v>#DIV/0!</v>
      </c>
    </row>
    <row r="25" spans="3:8" ht="13.8" hidden="1" outlineLevel="1" thickBot="1" x14ac:dyDescent="0.3">
      <c r="C25" s="97" t="str">
        <f>'[2]מבנה ההוצאות לשונית בסיסית'!C17</f>
        <v>שכר לרכזים (כולל רכב ופלפון)</v>
      </c>
      <c r="D25" s="82"/>
      <c r="E25" s="83"/>
      <c r="F25" s="102" t="e">
        <f t="shared" ref="F25:F92" si="3">E25/D25</f>
        <v>#DIV/0!</v>
      </c>
      <c r="G25" s="103" t="e">
        <f t="shared" si="2"/>
        <v>#DIV/0!</v>
      </c>
      <c r="H25" s="104" t="e">
        <f t="shared" si="2"/>
        <v>#DIV/0!</v>
      </c>
    </row>
    <row r="26" spans="3:8" ht="13.8" hidden="1" outlineLevel="1" thickBot="1" x14ac:dyDescent="0.3">
      <c r="C26" s="97" t="str">
        <f>'[2]מבנה ההוצאות לשונית בסיסית'!C18</f>
        <v>שכר ליועצים (כולל רכב ופלפון)</v>
      </c>
      <c r="D26" s="82"/>
      <c r="E26" s="83"/>
      <c r="F26" s="102" t="e">
        <f t="shared" si="3"/>
        <v>#DIV/0!</v>
      </c>
      <c r="G26" s="103" t="e">
        <f t="shared" si="2"/>
        <v>#DIV/0!</v>
      </c>
      <c r="H26" s="104" t="e">
        <f t="shared" si="2"/>
        <v>#DIV/0!</v>
      </c>
    </row>
    <row r="27" spans="3:8" ht="13.8" hidden="1" outlineLevel="1" thickBot="1" x14ac:dyDescent="0.3">
      <c r="C27" s="97" t="str">
        <f>'[2]מבנה ההוצאות לשונית בסיסית'!C19</f>
        <v>חומרים לפעילות</v>
      </c>
      <c r="D27" s="82"/>
      <c r="E27" s="83"/>
      <c r="F27" s="102" t="e">
        <f t="shared" si="3"/>
        <v>#DIV/0!</v>
      </c>
      <c r="G27" s="103" t="e">
        <f t="shared" si="2"/>
        <v>#DIV/0!</v>
      </c>
      <c r="H27" s="104" t="e">
        <f t="shared" si="2"/>
        <v>#DIV/0!</v>
      </c>
    </row>
    <row r="28" spans="3:8" ht="13.8" hidden="1" outlineLevel="1" thickBot="1" x14ac:dyDescent="0.3">
      <c r="C28" s="97" t="str">
        <f>'[2]מבנה ההוצאות לשונית בסיסית'!C20</f>
        <v>שכירות מבנה הפעילות (כולל נקיון ואחזקה שוטפת)</v>
      </c>
      <c r="D28" s="82"/>
      <c r="E28" s="83"/>
      <c r="F28" s="102" t="e">
        <f t="shared" si="3"/>
        <v>#DIV/0!</v>
      </c>
      <c r="G28" s="103" t="e">
        <f t="shared" si="2"/>
        <v>#DIV/0!</v>
      </c>
      <c r="H28" s="104" t="e">
        <f t="shared" si="2"/>
        <v>#DIV/0!</v>
      </c>
    </row>
    <row r="29" spans="3:8" ht="13.8" hidden="1" outlineLevel="1" thickBot="1" x14ac:dyDescent="0.3">
      <c r="C29" s="97" t="str">
        <f>'[2]מבנה ההוצאות לשונית בסיסית'!C21</f>
        <v>שמירה וביטוח</v>
      </c>
      <c r="D29" s="82"/>
      <c r="E29" s="83"/>
      <c r="F29" s="102" t="e">
        <f t="shared" si="3"/>
        <v>#DIV/0!</v>
      </c>
      <c r="G29" s="103" t="e">
        <f t="shared" si="2"/>
        <v>#DIV/0!</v>
      </c>
      <c r="H29" s="104" t="e">
        <f t="shared" si="2"/>
        <v>#DIV/0!</v>
      </c>
    </row>
    <row r="30" spans="3:8" ht="13.8" hidden="1" outlineLevel="1" thickBot="1" x14ac:dyDescent="0.3">
      <c r="C30" s="97" t="str">
        <f>'[2]מבנה ההוצאות לשונית בסיסית'!C22</f>
        <v>חשמל ומים לפעילות</v>
      </c>
      <c r="D30" s="82"/>
      <c r="E30" s="83"/>
      <c r="F30" s="102" t="e">
        <f t="shared" si="3"/>
        <v>#DIV/0!</v>
      </c>
      <c r="G30" s="103" t="e">
        <f t="shared" si="2"/>
        <v>#DIV/0!</v>
      </c>
      <c r="H30" s="104" t="e">
        <f t="shared" si="2"/>
        <v>#DIV/0!</v>
      </c>
    </row>
    <row r="31" spans="3:8" ht="13.8" hidden="1" outlineLevel="1" thickBot="1" x14ac:dyDescent="0.3">
      <c r="C31" s="97" t="str">
        <f>'[2]מבנה ההוצאות לשונית בסיסית'!C23</f>
        <v>ציוד ומחשבים לפעילות</v>
      </c>
      <c r="D31" s="82"/>
      <c r="E31" s="83"/>
      <c r="F31" s="102" t="e">
        <f t="shared" si="3"/>
        <v>#DIV/0!</v>
      </c>
      <c r="G31" s="103" t="e">
        <f t="shared" si="2"/>
        <v>#DIV/0!</v>
      </c>
      <c r="H31" s="104" t="e">
        <f t="shared" si="2"/>
        <v>#DIV/0!</v>
      </c>
    </row>
    <row r="32" spans="3:8" ht="13.8" hidden="1" outlineLevel="1" thickBot="1" x14ac:dyDescent="0.3">
      <c r="C32" s="105" t="str">
        <f>'[2]מבנה ההוצאות לשונית בסיסית'!C24</f>
        <v>הוצאות פיתוח הקמה ותשתיות</v>
      </c>
      <c r="D32" s="82"/>
      <c r="E32" s="106"/>
      <c r="F32" s="107" t="e">
        <f t="shared" si="3"/>
        <v>#DIV/0!</v>
      </c>
      <c r="G32" s="108" t="e">
        <f t="shared" si="2"/>
        <v>#DIV/0!</v>
      </c>
      <c r="H32" s="109" t="e">
        <f t="shared" si="2"/>
        <v>#DIV/0!</v>
      </c>
    </row>
    <row r="33" spans="3:8" collapsed="1" x14ac:dyDescent="0.25">
      <c r="C33" s="322"/>
      <c r="D33" s="93">
        <f>SUM(D24:D32)</f>
        <v>0</v>
      </c>
      <c r="E33" s="93">
        <f>SUM(E24:E32)</f>
        <v>0</v>
      </c>
      <c r="F33" s="94" t="e">
        <f t="shared" si="3"/>
        <v>#DIV/0!</v>
      </c>
      <c r="G33" s="95" t="e">
        <f>(E33/D33)-(D33*$C$11/12)/D33</f>
        <v>#DIV/0!</v>
      </c>
      <c r="H33" s="96">
        <f>E33-(D33*$C$11/12)</f>
        <v>0</v>
      </c>
    </row>
    <row r="34" spans="3:8" ht="13.8" thickBot="1" x14ac:dyDescent="0.3">
      <c r="C34" s="145"/>
      <c r="D34" s="111"/>
      <c r="E34" s="83"/>
      <c r="F34" s="102"/>
      <c r="G34" s="103"/>
      <c r="H34" s="104"/>
    </row>
    <row r="35" spans="3:8" ht="13.8" hidden="1" outlineLevel="1" thickBot="1" x14ac:dyDescent="0.3">
      <c r="C35" s="97" t="str">
        <f>'[2]מבנה ההוצאות לשונית בסיסית'!C27</f>
        <v>שכר למנחים (כולל רכב ופלפון)</v>
      </c>
      <c r="D35" s="82"/>
      <c r="E35" s="83"/>
      <c r="F35" s="102" t="e">
        <f t="shared" si="3"/>
        <v>#DIV/0!</v>
      </c>
      <c r="G35" s="103" t="e">
        <f t="shared" si="2"/>
        <v>#DIV/0!</v>
      </c>
      <c r="H35" s="104" t="e">
        <f t="shared" si="2"/>
        <v>#DIV/0!</v>
      </c>
    </row>
    <row r="36" spans="3:8" ht="13.8" hidden="1" outlineLevel="1" thickBot="1" x14ac:dyDescent="0.3">
      <c r="C36" s="97" t="str">
        <f>'[2]מבנה ההוצאות לשונית בסיסית'!C28</f>
        <v>שכר לרכזים (כולל רכב ופלפון)</v>
      </c>
      <c r="D36" s="82"/>
      <c r="E36" s="83"/>
      <c r="F36" s="102" t="e">
        <f t="shared" si="3"/>
        <v>#DIV/0!</v>
      </c>
      <c r="G36" s="103" t="e">
        <f t="shared" si="2"/>
        <v>#DIV/0!</v>
      </c>
      <c r="H36" s="104" t="e">
        <f t="shared" si="2"/>
        <v>#DIV/0!</v>
      </c>
    </row>
    <row r="37" spans="3:8" ht="13.8" hidden="1" outlineLevel="1" thickBot="1" x14ac:dyDescent="0.3">
      <c r="C37" s="97" t="str">
        <f>'[2]מבנה ההוצאות לשונית בסיסית'!C29</f>
        <v>שכר ליועצים (כולל רכב ופלפון)</v>
      </c>
      <c r="D37" s="82"/>
      <c r="E37" s="83"/>
      <c r="F37" s="102" t="e">
        <f t="shared" si="3"/>
        <v>#DIV/0!</v>
      </c>
      <c r="G37" s="103" t="e">
        <f t="shared" si="2"/>
        <v>#DIV/0!</v>
      </c>
      <c r="H37" s="104" t="e">
        <f t="shared" si="2"/>
        <v>#DIV/0!</v>
      </c>
    </row>
    <row r="38" spans="3:8" ht="13.8" hidden="1" outlineLevel="1" thickBot="1" x14ac:dyDescent="0.3">
      <c r="C38" s="97" t="str">
        <f>'[2]מבנה ההוצאות לשונית בסיסית'!C30</f>
        <v>חומרים לפעילות</v>
      </c>
      <c r="D38" s="82"/>
      <c r="E38" s="83"/>
      <c r="F38" s="102" t="e">
        <f t="shared" si="3"/>
        <v>#DIV/0!</v>
      </c>
      <c r="G38" s="103" t="e">
        <f t="shared" si="2"/>
        <v>#DIV/0!</v>
      </c>
      <c r="H38" s="104" t="e">
        <f t="shared" si="2"/>
        <v>#DIV/0!</v>
      </c>
    </row>
    <row r="39" spans="3:8" ht="13.8" hidden="1" outlineLevel="1" thickBot="1" x14ac:dyDescent="0.3">
      <c r="C39" s="97" t="str">
        <f>'[2]מבנה ההוצאות לשונית בסיסית'!C31</f>
        <v>שכירות מבנה הפעילות (כולל נקיון ואחזקה שוטפת)</v>
      </c>
      <c r="D39" s="82"/>
      <c r="E39" s="83"/>
      <c r="F39" s="102" t="e">
        <f t="shared" si="3"/>
        <v>#DIV/0!</v>
      </c>
      <c r="G39" s="103" t="e">
        <f t="shared" si="2"/>
        <v>#DIV/0!</v>
      </c>
      <c r="H39" s="104" t="e">
        <f t="shared" si="2"/>
        <v>#DIV/0!</v>
      </c>
    </row>
    <row r="40" spans="3:8" ht="13.8" hidden="1" outlineLevel="1" thickBot="1" x14ac:dyDescent="0.3">
      <c r="C40" s="97" t="str">
        <f>'[2]מבנה ההוצאות לשונית בסיסית'!C32</f>
        <v>שמירה וביטוח</v>
      </c>
      <c r="D40" s="82"/>
      <c r="E40" s="83"/>
      <c r="F40" s="102" t="e">
        <f t="shared" si="3"/>
        <v>#DIV/0!</v>
      </c>
      <c r="G40" s="103" t="e">
        <f t="shared" si="2"/>
        <v>#DIV/0!</v>
      </c>
      <c r="H40" s="104" t="e">
        <f t="shared" si="2"/>
        <v>#DIV/0!</v>
      </c>
    </row>
    <row r="41" spans="3:8" ht="13.8" hidden="1" outlineLevel="1" thickBot="1" x14ac:dyDescent="0.3">
      <c r="C41" s="97" t="str">
        <f>'[2]מבנה ההוצאות לשונית בסיסית'!C33</f>
        <v>חשמל ומים לפעילות</v>
      </c>
      <c r="D41" s="82"/>
      <c r="E41" s="83"/>
      <c r="F41" s="102" t="e">
        <f t="shared" si="3"/>
        <v>#DIV/0!</v>
      </c>
      <c r="G41" s="103" t="e">
        <f t="shared" si="2"/>
        <v>#DIV/0!</v>
      </c>
      <c r="H41" s="104" t="e">
        <f t="shared" si="2"/>
        <v>#DIV/0!</v>
      </c>
    </row>
    <row r="42" spans="3:8" ht="13.8" hidden="1" outlineLevel="1" thickBot="1" x14ac:dyDescent="0.3">
      <c r="C42" s="97" t="str">
        <f>'[2]מבנה ההוצאות לשונית בסיסית'!C34</f>
        <v>ציוד ומחשבים לפעילות</v>
      </c>
      <c r="D42" s="82"/>
      <c r="E42" s="83"/>
      <c r="F42" s="102" t="e">
        <f t="shared" si="3"/>
        <v>#DIV/0!</v>
      </c>
      <c r="G42" s="103" t="e">
        <f t="shared" si="2"/>
        <v>#DIV/0!</v>
      </c>
      <c r="H42" s="104" t="e">
        <f t="shared" si="2"/>
        <v>#DIV/0!</v>
      </c>
    </row>
    <row r="43" spans="3:8" ht="13.8" hidden="1" outlineLevel="1" thickBot="1" x14ac:dyDescent="0.3">
      <c r="C43" s="105" t="str">
        <f>'[2]מבנה ההוצאות לשונית בסיסית'!C35</f>
        <v>הוצאות פיתוח הקמה ותשתיות</v>
      </c>
      <c r="D43" s="82"/>
      <c r="E43" s="106"/>
      <c r="F43" s="107" t="e">
        <f t="shared" si="3"/>
        <v>#DIV/0!</v>
      </c>
      <c r="G43" s="108" t="e">
        <f t="shared" si="2"/>
        <v>#DIV/0!</v>
      </c>
      <c r="H43" s="109" t="e">
        <f t="shared" si="2"/>
        <v>#DIV/0!</v>
      </c>
    </row>
    <row r="44" spans="3:8" collapsed="1" x14ac:dyDescent="0.25">
      <c r="C44" s="322"/>
      <c r="D44" s="93">
        <f>SUM(D35:D43)</f>
        <v>0</v>
      </c>
      <c r="E44" s="93">
        <f>SUM(E35:E43)</f>
        <v>0</v>
      </c>
      <c r="F44" s="94" t="e">
        <f t="shared" si="3"/>
        <v>#DIV/0!</v>
      </c>
      <c r="G44" s="95" t="e">
        <f>(E44/D44)-(D44*$C$11/12)/D44</f>
        <v>#DIV/0!</v>
      </c>
      <c r="H44" s="96">
        <f>E44-(D44*$C$11/12)</f>
        <v>0</v>
      </c>
    </row>
    <row r="45" spans="3:8" ht="13.8" thickBot="1" x14ac:dyDescent="0.3">
      <c r="C45" s="145"/>
      <c r="D45" s="111"/>
      <c r="E45" s="83"/>
      <c r="F45" s="102"/>
      <c r="G45" s="103"/>
      <c r="H45" s="104"/>
    </row>
    <row r="46" spans="3:8" ht="13.8" hidden="1" outlineLevel="1" thickBot="1" x14ac:dyDescent="0.3">
      <c r="C46" s="97" t="str">
        <f>'[2]מבנה ההוצאות לשונית בסיסית'!C38</f>
        <v>שכר למנחים (כולל רכב ופלפון)</v>
      </c>
      <c r="D46" s="82"/>
      <c r="E46" s="83"/>
      <c r="F46" s="102" t="e">
        <f t="shared" si="3"/>
        <v>#DIV/0!</v>
      </c>
      <c r="G46" s="103" t="e">
        <f t="shared" si="2"/>
        <v>#DIV/0!</v>
      </c>
      <c r="H46" s="104" t="e">
        <f t="shared" si="2"/>
        <v>#DIV/0!</v>
      </c>
    </row>
    <row r="47" spans="3:8" ht="13.8" hidden="1" outlineLevel="1" thickBot="1" x14ac:dyDescent="0.3">
      <c r="C47" s="97" t="str">
        <f>'[2]מבנה ההוצאות לשונית בסיסית'!C39</f>
        <v>שכר לרכזים (כולל רכב ופלפון)</v>
      </c>
      <c r="D47" s="82"/>
      <c r="E47" s="83"/>
      <c r="F47" s="102" t="e">
        <f t="shared" si="3"/>
        <v>#DIV/0!</v>
      </c>
      <c r="G47" s="103" t="e">
        <f t="shared" si="2"/>
        <v>#DIV/0!</v>
      </c>
      <c r="H47" s="104" t="e">
        <f t="shared" si="2"/>
        <v>#DIV/0!</v>
      </c>
    </row>
    <row r="48" spans="3:8" ht="13.8" hidden="1" outlineLevel="1" thickBot="1" x14ac:dyDescent="0.3">
      <c r="C48" s="97" t="str">
        <f>'[2]מבנה ההוצאות לשונית בסיסית'!C40</f>
        <v>שכר ליועצים (כולל רכב ופלפון)</v>
      </c>
      <c r="D48" s="82"/>
      <c r="E48" s="83"/>
      <c r="F48" s="102" t="e">
        <f t="shared" si="3"/>
        <v>#DIV/0!</v>
      </c>
      <c r="G48" s="103" t="e">
        <f t="shared" si="2"/>
        <v>#DIV/0!</v>
      </c>
      <c r="H48" s="104" t="e">
        <f t="shared" si="2"/>
        <v>#DIV/0!</v>
      </c>
    </row>
    <row r="49" spans="3:8" ht="13.8" hidden="1" outlineLevel="1" thickBot="1" x14ac:dyDescent="0.3">
      <c r="C49" s="97" t="str">
        <f>'[2]מבנה ההוצאות לשונית בסיסית'!C41</f>
        <v>חומרים לפעילות</v>
      </c>
      <c r="D49" s="82"/>
      <c r="E49" s="83"/>
      <c r="F49" s="102" t="e">
        <f t="shared" si="3"/>
        <v>#DIV/0!</v>
      </c>
      <c r="G49" s="103" t="e">
        <f t="shared" si="2"/>
        <v>#DIV/0!</v>
      </c>
      <c r="H49" s="104" t="e">
        <f t="shared" si="2"/>
        <v>#DIV/0!</v>
      </c>
    </row>
    <row r="50" spans="3:8" ht="13.8" hidden="1" outlineLevel="1" thickBot="1" x14ac:dyDescent="0.3">
      <c r="C50" s="97" t="str">
        <f>'[2]מבנה ההוצאות לשונית בסיסית'!C42</f>
        <v>שכירות מבנה הפעילות (כולל נקיון ואחזקה שוטפת)</v>
      </c>
      <c r="D50" s="82"/>
      <c r="E50" s="83"/>
      <c r="F50" s="102" t="e">
        <f t="shared" si="3"/>
        <v>#DIV/0!</v>
      </c>
      <c r="G50" s="103" t="e">
        <f t="shared" si="2"/>
        <v>#DIV/0!</v>
      </c>
      <c r="H50" s="104" t="e">
        <f t="shared" si="2"/>
        <v>#DIV/0!</v>
      </c>
    </row>
    <row r="51" spans="3:8" ht="13.8" hidden="1" outlineLevel="1" thickBot="1" x14ac:dyDescent="0.3">
      <c r="C51" s="97" t="str">
        <f>'[2]מבנה ההוצאות לשונית בסיסית'!C43</f>
        <v>שמירה וביטוח</v>
      </c>
      <c r="D51" s="82"/>
      <c r="E51" s="83"/>
      <c r="F51" s="102" t="e">
        <f t="shared" si="3"/>
        <v>#DIV/0!</v>
      </c>
      <c r="G51" s="103" t="e">
        <f t="shared" si="2"/>
        <v>#DIV/0!</v>
      </c>
      <c r="H51" s="104" t="e">
        <f t="shared" si="2"/>
        <v>#DIV/0!</v>
      </c>
    </row>
    <row r="52" spans="3:8" ht="13.8" hidden="1" outlineLevel="1" thickBot="1" x14ac:dyDescent="0.3">
      <c r="C52" s="97" t="str">
        <f>'[2]מבנה ההוצאות לשונית בסיסית'!C44</f>
        <v>חשמל ומים לפעילות</v>
      </c>
      <c r="D52" s="82"/>
      <c r="E52" s="83"/>
      <c r="F52" s="102" t="e">
        <f t="shared" si="3"/>
        <v>#DIV/0!</v>
      </c>
      <c r="G52" s="103" t="e">
        <f t="shared" si="2"/>
        <v>#DIV/0!</v>
      </c>
      <c r="H52" s="104" t="e">
        <f t="shared" si="2"/>
        <v>#DIV/0!</v>
      </c>
    </row>
    <row r="53" spans="3:8" ht="13.8" hidden="1" outlineLevel="1" thickBot="1" x14ac:dyDescent="0.3">
      <c r="C53" s="97" t="str">
        <f>'[2]מבנה ההוצאות לשונית בסיסית'!C45</f>
        <v>ציוד ומחשבים לפעילות</v>
      </c>
      <c r="D53" s="82"/>
      <c r="E53" s="83"/>
      <c r="F53" s="102" t="e">
        <f t="shared" si="3"/>
        <v>#DIV/0!</v>
      </c>
      <c r="G53" s="103" t="e">
        <f t="shared" si="2"/>
        <v>#DIV/0!</v>
      </c>
      <c r="H53" s="104" t="e">
        <f t="shared" si="2"/>
        <v>#DIV/0!</v>
      </c>
    </row>
    <row r="54" spans="3:8" ht="13.8" hidden="1" outlineLevel="1" thickBot="1" x14ac:dyDescent="0.3">
      <c r="C54" s="105" t="str">
        <f>'[2]מבנה ההוצאות לשונית בסיסית'!C46</f>
        <v>הוצאות פיתוח הקמה ותשתיות</v>
      </c>
      <c r="D54" s="82"/>
      <c r="E54" s="106"/>
      <c r="F54" s="107" t="e">
        <f t="shared" si="3"/>
        <v>#DIV/0!</v>
      </c>
      <c r="G54" s="108" t="e">
        <f t="shared" si="2"/>
        <v>#DIV/0!</v>
      </c>
      <c r="H54" s="109" t="e">
        <f t="shared" si="2"/>
        <v>#DIV/0!</v>
      </c>
    </row>
    <row r="55" spans="3:8" collapsed="1" x14ac:dyDescent="0.25">
      <c r="C55" s="322"/>
      <c r="D55" s="93">
        <f>SUM(D46:D54)</f>
        <v>0</v>
      </c>
      <c r="E55" s="93">
        <f>SUM(E46:E54)</f>
        <v>0</v>
      </c>
      <c r="F55" s="94" t="e">
        <f t="shared" si="3"/>
        <v>#DIV/0!</v>
      </c>
      <c r="G55" s="95" t="e">
        <f>(E55/D55)-(D55*$C$11/12)/D55</f>
        <v>#DIV/0!</v>
      </c>
      <c r="H55" s="96">
        <f>E55-(D55*$C$11/12)</f>
        <v>0</v>
      </c>
    </row>
    <row r="56" spans="3:8" x14ac:dyDescent="0.25">
      <c r="C56" s="145"/>
      <c r="D56" s="111"/>
      <c r="E56" s="83"/>
      <c r="F56" s="102"/>
      <c r="G56" s="103"/>
      <c r="H56" s="104"/>
    </row>
    <row r="57" spans="3:8" outlineLevel="1" x14ac:dyDescent="0.25">
      <c r="C57" s="97" t="str">
        <f>'[2]מבנה ההוצאות לשונית בסיסית'!C49</f>
        <v>שכר למנחים (כולל רכב ופלפון)</v>
      </c>
      <c r="D57" s="82"/>
      <c r="E57" s="83"/>
      <c r="F57" s="102" t="e">
        <f t="shared" si="3"/>
        <v>#DIV/0!</v>
      </c>
      <c r="G57" s="103" t="e">
        <f t="shared" si="2"/>
        <v>#DIV/0!</v>
      </c>
      <c r="H57" s="104" t="e">
        <f t="shared" si="2"/>
        <v>#DIV/0!</v>
      </c>
    </row>
    <row r="58" spans="3:8" outlineLevel="1" x14ac:dyDescent="0.25">
      <c r="C58" s="97" t="str">
        <f>'[2]מבנה ההוצאות לשונית בסיסית'!C50</f>
        <v>שכר לרכזים (כולל רכב ופלפון)</v>
      </c>
      <c r="D58" s="82"/>
      <c r="E58" s="83"/>
      <c r="F58" s="102" t="e">
        <f t="shared" si="3"/>
        <v>#DIV/0!</v>
      </c>
      <c r="G58" s="103" t="e">
        <f t="shared" si="2"/>
        <v>#DIV/0!</v>
      </c>
      <c r="H58" s="104" t="e">
        <f t="shared" si="2"/>
        <v>#DIV/0!</v>
      </c>
    </row>
    <row r="59" spans="3:8" outlineLevel="1" x14ac:dyDescent="0.25">
      <c r="C59" s="97" t="str">
        <f>'[2]מבנה ההוצאות לשונית בסיסית'!C51</f>
        <v>שכר ליועצים (כולל רכב ופלפון)</v>
      </c>
      <c r="D59" s="82"/>
      <c r="E59" s="83"/>
      <c r="F59" s="102" t="e">
        <f t="shared" si="3"/>
        <v>#DIV/0!</v>
      </c>
      <c r="G59" s="103" t="e">
        <f t="shared" si="2"/>
        <v>#DIV/0!</v>
      </c>
      <c r="H59" s="104" t="e">
        <f t="shared" si="2"/>
        <v>#DIV/0!</v>
      </c>
    </row>
    <row r="60" spans="3:8" outlineLevel="1" x14ac:dyDescent="0.25">
      <c r="C60" s="97" t="str">
        <f>'[2]מבנה ההוצאות לשונית בסיסית'!C52</f>
        <v>חומרים לפעילות</v>
      </c>
      <c r="D60" s="82"/>
      <c r="E60" s="83"/>
      <c r="F60" s="102" t="e">
        <f t="shared" si="3"/>
        <v>#DIV/0!</v>
      </c>
      <c r="G60" s="103" t="e">
        <f t="shared" si="2"/>
        <v>#DIV/0!</v>
      </c>
      <c r="H60" s="104" t="e">
        <f t="shared" si="2"/>
        <v>#DIV/0!</v>
      </c>
    </row>
    <row r="61" spans="3:8" outlineLevel="1" x14ac:dyDescent="0.25">
      <c r="C61" s="97" t="str">
        <f>'[2]מבנה ההוצאות לשונית בסיסית'!C53</f>
        <v>שכירות מבנה הפעילות (כולל נקיון ואחזקה שוטפת)</v>
      </c>
      <c r="D61" s="82"/>
      <c r="E61" s="83"/>
      <c r="F61" s="102" t="e">
        <f t="shared" si="3"/>
        <v>#DIV/0!</v>
      </c>
      <c r="G61" s="103" t="e">
        <f t="shared" si="2"/>
        <v>#DIV/0!</v>
      </c>
      <c r="H61" s="104" t="e">
        <f t="shared" si="2"/>
        <v>#DIV/0!</v>
      </c>
    </row>
    <row r="62" spans="3:8" outlineLevel="1" x14ac:dyDescent="0.25">
      <c r="C62" s="97" t="str">
        <f>'[2]מבנה ההוצאות לשונית בסיסית'!C54</f>
        <v>שמירה וביטוח</v>
      </c>
      <c r="D62" s="82"/>
      <c r="E62" s="83"/>
      <c r="F62" s="102" t="e">
        <f t="shared" si="3"/>
        <v>#DIV/0!</v>
      </c>
      <c r="G62" s="103" t="e">
        <f t="shared" si="2"/>
        <v>#DIV/0!</v>
      </c>
      <c r="H62" s="104" t="e">
        <f t="shared" si="2"/>
        <v>#DIV/0!</v>
      </c>
    </row>
    <row r="63" spans="3:8" outlineLevel="1" x14ac:dyDescent="0.25">
      <c r="C63" s="97" t="str">
        <f>'[2]מבנה ההוצאות לשונית בסיסית'!C55</f>
        <v>חשמל ומים לפעילות</v>
      </c>
      <c r="D63" s="82"/>
      <c r="E63" s="83"/>
      <c r="F63" s="102" t="e">
        <f t="shared" si="3"/>
        <v>#DIV/0!</v>
      </c>
      <c r="G63" s="103" t="e">
        <f t="shared" si="2"/>
        <v>#DIV/0!</v>
      </c>
      <c r="H63" s="104" t="e">
        <f t="shared" si="2"/>
        <v>#DIV/0!</v>
      </c>
    </row>
    <row r="64" spans="3:8" outlineLevel="1" x14ac:dyDescent="0.25">
      <c r="C64" s="97" t="str">
        <f>'[2]מבנה ההוצאות לשונית בסיסית'!C56</f>
        <v>ציוד ומחשבים לפעילות</v>
      </c>
      <c r="D64" s="82"/>
      <c r="E64" s="83"/>
      <c r="F64" s="102" t="e">
        <f t="shared" si="3"/>
        <v>#DIV/0!</v>
      </c>
      <c r="G64" s="103" t="e">
        <f t="shared" si="2"/>
        <v>#DIV/0!</v>
      </c>
      <c r="H64" s="104" t="e">
        <f t="shared" si="2"/>
        <v>#DIV/0!</v>
      </c>
    </row>
    <row r="65" spans="3:8" ht="13.8" outlineLevel="1" thickBot="1" x14ac:dyDescent="0.3">
      <c r="C65" s="105" t="str">
        <f>'[2]מבנה ההוצאות לשונית בסיסית'!C57</f>
        <v>הוצאות פיתוח הקמה ותשתיות</v>
      </c>
      <c r="D65" s="82"/>
      <c r="E65" s="106"/>
      <c r="F65" s="107" t="e">
        <f t="shared" si="3"/>
        <v>#DIV/0!</v>
      </c>
      <c r="G65" s="108" t="e">
        <f t="shared" si="2"/>
        <v>#DIV/0!</v>
      </c>
      <c r="H65" s="109" t="e">
        <f t="shared" si="2"/>
        <v>#DIV/0!</v>
      </c>
    </row>
    <row r="66" spans="3:8" x14ac:dyDescent="0.25">
      <c r="C66" s="322"/>
      <c r="D66" s="93">
        <f>SUM(D57:D65)</f>
        <v>0</v>
      </c>
      <c r="E66" s="93">
        <f>SUM(E57:E65)</f>
        <v>0</v>
      </c>
      <c r="F66" s="94" t="e">
        <f t="shared" si="3"/>
        <v>#DIV/0!</v>
      </c>
      <c r="G66" s="95" t="e">
        <f>(E66/D66)-(D66*$C$11/12)/D66</f>
        <v>#DIV/0!</v>
      </c>
      <c r="H66" s="96">
        <f>E66-(D66*$C$11/12)</f>
        <v>0</v>
      </c>
    </row>
    <row r="67" spans="3:8" ht="14.4" thickBot="1" x14ac:dyDescent="0.3">
      <c r="C67" s="105"/>
      <c r="D67" s="89"/>
      <c r="E67" s="83"/>
      <c r="F67" s="84"/>
      <c r="G67" s="108"/>
      <c r="H67" s="109"/>
    </row>
    <row r="68" spans="3:8" ht="13.8" thickBot="1" x14ac:dyDescent="0.3">
      <c r="C68" s="323" t="str">
        <f>'[2]מבנה ההוצאות לשונית בסיסית'!C60</f>
        <v>סך הכל הוצאות לפעילות</v>
      </c>
      <c r="D68" s="112">
        <f>D22+D33+D44+D55+D66</f>
        <v>0</v>
      </c>
      <c r="E68" s="113">
        <f>E66+E55+E44+E33+E22</f>
        <v>0</v>
      </c>
      <c r="F68" s="114" t="e">
        <f t="shared" si="3"/>
        <v>#DIV/0!</v>
      </c>
      <c r="G68" s="115" t="e">
        <f>(E68/D68)-(D68*$C$11/12)/D68</f>
        <v>#DIV/0!</v>
      </c>
      <c r="H68" s="116">
        <f>E68-(D68*$C$11/12)</f>
        <v>0</v>
      </c>
    </row>
    <row r="69" spans="3:8" x14ac:dyDescent="0.25">
      <c r="C69" s="97"/>
      <c r="D69" s="98"/>
      <c r="E69" s="83"/>
      <c r="F69" s="102"/>
      <c r="G69" s="85"/>
      <c r="H69" s="104"/>
    </row>
    <row r="70" spans="3:8" ht="13.8" thickBot="1" x14ac:dyDescent="0.3">
      <c r="C70" s="324"/>
      <c r="D70" s="118"/>
      <c r="E70" s="119"/>
      <c r="F70" s="120"/>
      <c r="G70" s="85"/>
      <c r="H70" s="104"/>
    </row>
    <row r="71" spans="3:8" outlineLevel="1" x14ac:dyDescent="0.25">
      <c r="C71" s="437" t="str">
        <f>'[2]מבנה ההוצאות לשונית בסיסית'!C63</f>
        <v>שכר מנכ"ל</v>
      </c>
      <c r="D71" s="438"/>
      <c r="E71" s="439"/>
      <c r="F71" s="440" t="e">
        <f t="shared" si="3"/>
        <v>#DIV/0!</v>
      </c>
      <c r="G71" s="441" t="e">
        <f t="shared" si="2"/>
        <v>#DIV/0!</v>
      </c>
      <c r="H71" s="442" t="e">
        <f t="shared" si="2"/>
        <v>#DIV/0!</v>
      </c>
    </row>
    <row r="72" spans="3:8" outlineLevel="1" x14ac:dyDescent="0.25">
      <c r="C72" s="97" t="str">
        <f>'[2]מבנה ההוצאות לשונית בסיסית'!C64</f>
        <v>שכר מנהל כספים</v>
      </c>
      <c r="D72" s="98"/>
      <c r="E72" s="83"/>
      <c r="F72" s="102" t="e">
        <f t="shared" si="3"/>
        <v>#DIV/0!</v>
      </c>
      <c r="G72" s="85" t="e">
        <f t="shared" si="2"/>
        <v>#DIV/0!</v>
      </c>
      <c r="H72" s="104" t="e">
        <f t="shared" si="2"/>
        <v>#DIV/0!</v>
      </c>
    </row>
    <row r="73" spans="3:8" outlineLevel="1" x14ac:dyDescent="0.25">
      <c r="C73" s="97" t="str">
        <f>'[2]מבנה ההוצאות לשונית בסיסית'!C65</f>
        <v>שכר מזכירה</v>
      </c>
      <c r="D73" s="98"/>
      <c r="E73" s="83"/>
      <c r="F73" s="102" t="e">
        <f t="shared" si="3"/>
        <v>#DIV/0!</v>
      </c>
      <c r="G73" s="85" t="e">
        <f t="shared" si="2"/>
        <v>#DIV/0!</v>
      </c>
      <c r="H73" s="104" t="e">
        <f t="shared" si="2"/>
        <v>#DIV/0!</v>
      </c>
    </row>
    <row r="74" spans="3:8" outlineLevel="1" x14ac:dyDescent="0.25">
      <c r="C74" s="97" t="str">
        <f>'[2]מבנה ההוצאות לשונית בסיסית'!C66</f>
        <v>שכירות וארנונה משרדים</v>
      </c>
      <c r="D74" s="98"/>
      <c r="E74" s="83"/>
      <c r="F74" s="102" t="e">
        <f t="shared" si="3"/>
        <v>#DIV/0!</v>
      </c>
      <c r="G74" s="85" t="e">
        <f t="shared" si="2"/>
        <v>#DIV/0!</v>
      </c>
      <c r="H74" s="104" t="e">
        <f t="shared" si="2"/>
        <v>#DIV/0!</v>
      </c>
    </row>
    <row r="75" spans="3:8" outlineLevel="1" x14ac:dyDescent="0.25">
      <c r="C75" s="97" t="str">
        <f>'[2]מבנה ההוצאות לשונית בסיסית'!C67</f>
        <v>חשמל מים משרדים</v>
      </c>
      <c r="D75" s="98"/>
      <c r="E75" s="83"/>
      <c r="F75" s="102" t="e">
        <f t="shared" si="3"/>
        <v>#DIV/0!</v>
      </c>
      <c r="G75" s="85" t="e">
        <f t="shared" si="2"/>
        <v>#DIV/0!</v>
      </c>
      <c r="H75" s="104" t="e">
        <f t="shared" si="2"/>
        <v>#DIV/0!</v>
      </c>
    </row>
    <row r="76" spans="3:8" outlineLevel="1" x14ac:dyDescent="0.25">
      <c r="C76" s="97" t="str">
        <f>'[2]מבנה ההוצאות לשונית בסיסית'!C68</f>
        <v>טלפונים</v>
      </c>
      <c r="D76" s="98"/>
      <c r="E76" s="83"/>
      <c r="F76" s="102" t="e">
        <f t="shared" si="3"/>
        <v>#DIV/0!</v>
      </c>
      <c r="G76" s="85" t="e">
        <f t="shared" si="2"/>
        <v>#DIV/0!</v>
      </c>
      <c r="H76" s="104" t="e">
        <f t="shared" si="2"/>
        <v>#DIV/0!</v>
      </c>
    </row>
    <row r="77" spans="3:8" outlineLevel="1" x14ac:dyDescent="0.25">
      <c r="C77" s="97" t="str">
        <f>'[2]מבנה ההוצאות לשונית בסיסית'!C69</f>
        <v>אתר אינטרנט ותקשורת</v>
      </c>
      <c r="D77" s="98"/>
      <c r="E77" s="83"/>
      <c r="F77" s="102" t="e">
        <f t="shared" si="3"/>
        <v>#DIV/0!</v>
      </c>
      <c r="G77" s="85" t="e">
        <f t="shared" si="2"/>
        <v>#DIV/0!</v>
      </c>
      <c r="H77" s="104" t="e">
        <f t="shared" si="2"/>
        <v>#DIV/0!</v>
      </c>
    </row>
    <row r="78" spans="3:8" outlineLevel="1" x14ac:dyDescent="0.25">
      <c r="C78" s="97" t="str">
        <f>'[2]מבנה ההוצאות לשונית בסיסית'!C70</f>
        <v>נסיעות וחניות</v>
      </c>
      <c r="D78" s="98"/>
      <c r="E78" s="83"/>
      <c r="F78" s="102" t="e">
        <f t="shared" si="3"/>
        <v>#DIV/0!</v>
      </c>
      <c r="G78" s="85" t="e">
        <f t="shared" si="2"/>
        <v>#DIV/0!</v>
      </c>
      <c r="H78" s="104" t="e">
        <f t="shared" si="2"/>
        <v>#DIV/0!</v>
      </c>
    </row>
    <row r="79" spans="3:8" outlineLevel="1" x14ac:dyDescent="0.25">
      <c r="C79" s="97" t="str">
        <f>'[2]מבנה ההוצאות לשונית בסיסית'!C71</f>
        <v>כיבודים אירוח</v>
      </c>
      <c r="D79" s="98"/>
      <c r="E79" s="83"/>
      <c r="F79" s="102" t="e">
        <f t="shared" si="3"/>
        <v>#DIV/0!</v>
      </c>
      <c r="G79" s="85" t="e">
        <f t="shared" si="2"/>
        <v>#DIV/0!</v>
      </c>
      <c r="H79" s="104" t="e">
        <f t="shared" si="2"/>
        <v>#DIV/0!</v>
      </c>
    </row>
    <row r="80" spans="3:8" outlineLevel="1" x14ac:dyDescent="0.25">
      <c r="C80" s="97" t="str">
        <f>'[2]מבנה ההוצאות לשונית בסיסית'!C72</f>
        <v>דפוס והוצאה לאור</v>
      </c>
      <c r="D80" s="98"/>
      <c r="E80" s="83"/>
      <c r="F80" s="102" t="e">
        <f t="shared" si="3"/>
        <v>#DIV/0!</v>
      </c>
      <c r="G80" s="85" t="e">
        <f t="shared" si="2"/>
        <v>#DIV/0!</v>
      </c>
      <c r="H80" s="104" t="e">
        <f t="shared" si="2"/>
        <v>#DIV/0!</v>
      </c>
    </row>
    <row r="81" spans="3:8" outlineLevel="1" x14ac:dyDescent="0.25">
      <c r="C81" s="97" t="str">
        <f>'[2]מבנה ההוצאות לשונית בסיסית'!C73</f>
        <v>פרסום ושיווק</v>
      </c>
      <c r="D81" s="98"/>
      <c r="E81" s="83"/>
      <c r="F81" s="102" t="e">
        <f t="shared" si="3"/>
        <v>#DIV/0!</v>
      </c>
      <c r="G81" s="85" t="e">
        <f t="shared" si="2"/>
        <v>#DIV/0!</v>
      </c>
      <c r="H81" s="104" t="e">
        <f t="shared" si="2"/>
        <v>#DIV/0!</v>
      </c>
    </row>
    <row r="82" spans="3:8" outlineLevel="1" x14ac:dyDescent="0.25">
      <c r="C82" s="97" t="str">
        <f>'[2]מבנה ההוצאות לשונית בסיסית'!C74</f>
        <v>יעוץ משפטי ועורך דין</v>
      </c>
      <c r="D82" s="98"/>
      <c r="E82" s="83"/>
      <c r="F82" s="102" t="e">
        <f t="shared" si="3"/>
        <v>#DIV/0!</v>
      </c>
      <c r="G82" s="85" t="e">
        <f t="shared" si="2"/>
        <v>#DIV/0!</v>
      </c>
      <c r="H82" s="104" t="e">
        <f t="shared" si="2"/>
        <v>#DIV/0!</v>
      </c>
    </row>
    <row r="83" spans="3:8" outlineLevel="1" x14ac:dyDescent="0.25">
      <c r="C83" s="97" t="str">
        <f>'[2]מבנה ההוצאות לשונית בסיסית'!C75</f>
        <v>יעוץ רואה חשבון</v>
      </c>
      <c r="D83" s="98"/>
      <c r="E83" s="83"/>
      <c r="F83" s="102" t="e">
        <f t="shared" si="3"/>
        <v>#DIV/0!</v>
      </c>
      <c r="G83" s="85" t="e">
        <f t="shared" si="2"/>
        <v>#DIV/0!</v>
      </c>
      <c r="H83" s="104" t="e">
        <f t="shared" si="2"/>
        <v>#DIV/0!</v>
      </c>
    </row>
    <row r="84" spans="3:8" ht="13.8" outlineLevel="1" thickBot="1" x14ac:dyDescent="0.3">
      <c r="C84" s="147" t="str">
        <f>'[2]מבנה ההוצאות לשונית בסיסית'!C76</f>
        <v>הנהלת חשבונות</v>
      </c>
      <c r="D84" s="443"/>
      <c r="E84" s="106"/>
      <c r="F84" s="107" t="e">
        <f t="shared" si="3"/>
        <v>#DIV/0!</v>
      </c>
      <c r="G84" s="92" t="e">
        <f t="shared" si="2"/>
        <v>#DIV/0!</v>
      </c>
      <c r="H84" s="109" t="e">
        <f t="shared" si="2"/>
        <v>#DIV/0!</v>
      </c>
    </row>
    <row r="85" spans="3:8" x14ac:dyDescent="0.25">
      <c r="C85" s="322" t="str">
        <f>'[2]מבנה ההוצאות לשונית בסיסית'!C77</f>
        <v>סך הכל הוצאות הנהלה וכלליות</v>
      </c>
      <c r="D85" s="110">
        <f>SUM(D71:D84)</f>
        <v>0</v>
      </c>
      <c r="E85" s="110">
        <f>SUM(E71:E84)</f>
        <v>0</v>
      </c>
      <c r="F85" s="94" t="e">
        <f t="shared" si="3"/>
        <v>#DIV/0!</v>
      </c>
      <c r="G85" s="122" t="e">
        <f>(E85/D85)-(D85*$C$11/12)/D85</f>
        <v>#DIV/0!</v>
      </c>
      <c r="H85" s="96">
        <f>E85-(D85*$C$11/12)</f>
        <v>0</v>
      </c>
    </row>
    <row r="86" spans="3:8" x14ac:dyDescent="0.25">
      <c r="C86" s="97"/>
      <c r="D86" s="98"/>
      <c r="E86" s="83"/>
      <c r="F86" s="102"/>
      <c r="G86" s="85"/>
      <c r="H86" s="104"/>
    </row>
    <row r="87" spans="3:8" ht="13.8" thickBot="1" x14ac:dyDescent="0.3">
      <c r="C87" s="324"/>
      <c r="D87" s="118"/>
      <c r="E87" s="119"/>
      <c r="F87" s="120"/>
      <c r="G87" s="92"/>
      <c r="H87" s="109"/>
    </row>
    <row r="88" spans="3:8" outlineLevel="1" x14ac:dyDescent="0.25">
      <c r="C88" s="97" t="str">
        <f>'[2]מבנה ההוצאות לשונית בסיסית'!C80</f>
        <v>משרד יחסי ציבור</v>
      </c>
      <c r="D88" s="98"/>
      <c r="E88" s="83"/>
      <c r="F88" s="102" t="e">
        <f t="shared" si="3"/>
        <v>#DIV/0!</v>
      </c>
      <c r="G88" s="85" t="e">
        <f t="shared" si="2"/>
        <v>#DIV/0!</v>
      </c>
      <c r="H88" s="104" t="e">
        <f t="shared" si="2"/>
        <v>#DIV/0!</v>
      </c>
    </row>
    <row r="89" spans="3:8" outlineLevel="1" x14ac:dyDescent="0.25">
      <c r="C89" s="97" t="str">
        <f>'[2]מבנה ההוצאות לשונית בסיסית'!C81</f>
        <v>יועץ גיוס ממשרדי ממשלה</v>
      </c>
      <c r="D89" s="98"/>
      <c r="E89" s="83"/>
      <c r="F89" s="102" t="e">
        <f t="shared" si="3"/>
        <v>#DIV/0!</v>
      </c>
      <c r="G89" s="85" t="e">
        <f t="shared" ref="G89:H98" si="4">(E89/D89)-(D89/4)/D89</f>
        <v>#DIV/0!</v>
      </c>
      <c r="H89" s="104" t="e">
        <f t="shared" si="4"/>
        <v>#DIV/0!</v>
      </c>
    </row>
    <row r="90" spans="3:8" outlineLevel="1" x14ac:dyDescent="0.25">
      <c r="C90" s="97" t="str">
        <f>'[2]מבנה ההוצאות לשונית בסיסית'!C82</f>
        <v>מגייס כספים א'</v>
      </c>
      <c r="D90" s="98"/>
      <c r="E90" s="83"/>
      <c r="F90" s="102" t="e">
        <f t="shared" si="3"/>
        <v>#DIV/0!</v>
      </c>
      <c r="G90" s="85" t="e">
        <f t="shared" si="4"/>
        <v>#DIV/0!</v>
      </c>
      <c r="H90" s="104" t="e">
        <f t="shared" si="4"/>
        <v>#DIV/0!</v>
      </c>
    </row>
    <row r="91" spans="3:8" ht="13.8" outlineLevel="1" thickBot="1" x14ac:dyDescent="0.3">
      <c r="C91" s="105" t="str">
        <f>'[2]מבנה ההוצאות לשונית בסיסית'!C83</f>
        <v>מגייס כספים ב'</v>
      </c>
      <c r="D91" s="98"/>
      <c r="E91" s="106"/>
      <c r="F91" s="107" t="e">
        <f t="shared" si="3"/>
        <v>#DIV/0!</v>
      </c>
      <c r="G91" s="92" t="e">
        <f t="shared" si="4"/>
        <v>#DIV/0!</v>
      </c>
      <c r="H91" s="109" t="e">
        <f t="shared" si="4"/>
        <v>#DIV/0!</v>
      </c>
    </row>
    <row r="92" spans="3:8" x14ac:dyDescent="0.25">
      <c r="C92" s="322" t="str">
        <f>'[2]מבנה ההוצאות לשונית בסיסית'!C84</f>
        <v>סך הכל הוצאות גיוס כספים</v>
      </c>
      <c r="D92" s="110">
        <f>SUM(D88:D91)</f>
        <v>0</v>
      </c>
      <c r="E92" s="110">
        <f>SUM(E88:E91)</f>
        <v>0</v>
      </c>
      <c r="F92" s="94" t="e">
        <f t="shared" si="3"/>
        <v>#DIV/0!</v>
      </c>
      <c r="G92" s="122" t="e">
        <f>(E92/D92)-(D92*$C$11/12)/D92</f>
        <v>#DIV/0!</v>
      </c>
      <c r="H92" s="96">
        <f>E92-(D92*$C$11/12)</f>
        <v>0</v>
      </c>
    </row>
    <row r="93" spans="3:8" x14ac:dyDescent="0.25">
      <c r="C93" s="97"/>
      <c r="D93" s="98"/>
      <c r="E93" s="83"/>
      <c r="F93" s="102"/>
      <c r="G93" s="85"/>
      <c r="H93" s="104"/>
    </row>
    <row r="94" spans="3:8" ht="13.8" thickBot="1" x14ac:dyDescent="0.3">
      <c r="C94" s="324"/>
      <c r="D94" s="118"/>
      <c r="E94" s="119"/>
      <c r="F94" s="120"/>
      <c r="G94" s="92"/>
      <c r="H94" s="109"/>
    </row>
    <row r="95" spans="3:8" outlineLevel="1" x14ac:dyDescent="0.25">
      <c r="C95" s="97" t="str">
        <f>'[2]מבנה ההוצאות לשונית בסיסית'!C87</f>
        <v>פתיחת העמותה רישום</v>
      </c>
      <c r="D95" s="98"/>
      <c r="E95" s="83"/>
      <c r="F95" s="102" t="e">
        <f t="shared" ref="F95:F101" si="5">E95/D95</f>
        <v>#DIV/0!</v>
      </c>
      <c r="G95" s="85" t="e">
        <f t="shared" si="4"/>
        <v>#DIV/0!</v>
      </c>
      <c r="H95" s="104" t="e">
        <f t="shared" si="4"/>
        <v>#DIV/0!</v>
      </c>
    </row>
    <row r="96" spans="3:8" outlineLevel="1" x14ac:dyDescent="0.25">
      <c r="C96" s="97" t="str">
        <f>'[2]מבנה ההוצאות לשונית בסיסית'!C88</f>
        <v>יעוץ משפטי / חשבונאי / כלכלי</v>
      </c>
      <c r="D96" s="98"/>
      <c r="E96" s="83"/>
      <c r="F96" s="102" t="e">
        <f t="shared" si="5"/>
        <v>#DIV/0!</v>
      </c>
      <c r="G96" s="85" t="e">
        <f t="shared" si="4"/>
        <v>#DIV/0!</v>
      </c>
      <c r="H96" s="104" t="e">
        <f t="shared" si="4"/>
        <v>#DIV/0!</v>
      </c>
    </row>
    <row r="97" spans="3:8" outlineLevel="1" x14ac:dyDescent="0.25">
      <c r="C97" s="97" t="str">
        <f>'[2]מבנה ההוצאות לשונית בסיסית'!C89</f>
        <v>מערכות מחשבים ורשת למשרדי העמותה</v>
      </c>
      <c r="D97" s="98"/>
      <c r="E97" s="83"/>
      <c r="F97" s="102" t="e">
        <f t="shared" si="5"/>
        <v>#DIV/0!</v>
      </c>
      <c r="G97" s="85" t="e">
        <f t="shared" si="4"/>
        <v>#DIV/0!</v>
      </c>
      <c r="H97" s="104" t="e">
        <f t="shared" si="4"/>
        <v>#DIV/0!</v>
      </c>
    </row>
    <row r="98" spans="3:8" ht="13.8" outlineLevel="1" thickBot="1" x14ac:dyDescent="0.3">
      <c r="C98" s="105" t="str">
        <f>'[2]מבנה ההוצאות לשונית בסיסית'!C90</f>
        <v>תוכנות לניהול העמותה</v>
      </c>
      <c r="D98" s="98"/>
      <c r="E98" s="106"/>
      <c r="F98" s="107" t="e">
        <f t="shared" si="5"/>
        <v>#DIV/0!</v>
      </c>
      <c r="G98" s="92" t="e">
        <f t="shared" si="4"/>
        <v>#DIV/0!</v>
      </c>
      <c r="H98" s="109" t="e">
        <f t="shared" si="4"/>
        <v>#DIV/0!</v>
      </c>
    </row>
    <row r="99" spans="3:8" ht="13.8" thickBot="1" x14ac:dyDescent="0.3">
      <c r="C99" s="325" t="str">
        <f>'[2]מבנה ההוצאות לשונית בסיסית'!C91</f>
        <v>סך הכל הוצאות הקמה ותשתיות</v>
      </c>
      <c r="D99" s="124">
        <f>SUM(D95:D98)</f>
        <v>0</v>
      </c>
      <c r="E99" s="124">
        <f>SUM(E95:E98)</f>
        <v>0</v>
      </c>
      <c r="F99" s="125" t="e">
        <f t="shared" si="5"/>
        <v>#DIV/0!</v>
      </c>
      <c r="G99" s="122" t="e">
        <f>(E99/D99)-(D99*$C$11/12)/D99</f>
        <v>#DIV/0!</v>
      </c>
      <c r="H99" s="96">
        <f>E99-(D99*$C$11/12)</f>
        <v>0</v>
      </c>
    </row>
    <row r="100" spans="3:8" ht="13.8" thickBot="1" x14ac:dyDescent="0.3">
      <c r="C100" s="97"/>
      <c r="D100" s="126"/>
      <c r="E100" s="83"/>
      <c r="F100" s="107"/>
      <c r="G100" s="92"/>
      <c r="H100" s="109"/>
    </row>
    <row r="101" spans="3:8" ht="16.2" thickBot="1" x14ac:dyDescent="0.3">
      <c r="C101" s="326"/>
      <c r="D101" s="128">
        <f>D68+D85+D92+D99</f>
        <v>0</v>
      </c>
      <c r="E101" s="128">
        <f>E99+E92+E85+E68</f>
        <v>0</v>
      </c>
      <c r="F101" s="129" t="e">
        <f t="shared" si="5"/>
        <v>#DIV/0!</v>
      </c>
      <c r="G101" s="115" t="e">
        <f>(E101/D101)-(D101*$C$11/12)/D101</f>
        <v>#DIV/0!</v>
      </c>
      <c r="H101" s="116">
        <f>E101-(D101*$C$11/12)</f>
        <v>0</v>
      </c>
    </row>
  </sheetData>
  <mergeCells count="3">
    <mergeCell ref="C9:H9"/>
    <mergeCell ref="C10:H10"/>
    <mergeCell ref="K6:L6"/>
  </mergeCells>
  <conditionalFormatting sqref="G13:H101">
    <cfRule type="cellIs" dxfId="19" priority="5" stopIfTrue="1" operator="greaterThan">
      <formula>0</formula>
    </cfRule>
    <cfRule type="cellIs" dxfId="18" priority="6" stopIfTrue="1" operator="lessThanOrEqual">
      <formula>0</formula>
    </cfRule>
  </conditionalFormatting>
  <pageMargins left="0.75" right="0.75" top="1" bottom="1" header="0.5" footer="0.5"/>
  <pageSetup paperSize="9" scale="51" orientation="portrait" horizontalDpi="4294967293" r:id="rId1"/>
  <headerFooter alignWithMargins="0"/>
  <ignoredErrors>
    <ignoredError sqref="C68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T71"/>
  <sheetViews>
    <sheetView showGridLines="0" rightToLeft="1" tabSelected="1" zoomScale="80" zoomScaleNormal="80" workbookViewId="0">
      <selection activeCell="S4" sqref="S4:T4"/>
    </sheetView>
  </sheetViews>
  <sheetFormatPr defaultColWidth="9" defaultRowHeight="13.2" x14ac:dyDescent="0.25"/>
  <cols>
    <col min="1" max="1" width="9" style="35"/>
    <col min="2" max="2" width="8.09765625" style="35" customWidth="1"/>
    <col min="3" max="3" width="25.5" style="35" customWidth="1"/>
    <col min="4" max="4" width="26.5" style="35" customWidth="1"/>
    <col min="5" max="5" width="8.8984375" style="35" bestFit="1" customWidth="1"/>
    <col min="6" max="6" width="9.59765625" style="35" bestFit="1" customWidth="1"/>
    <col min="7" max="7" width="8.8984375" style="35" bestFit="1" customWidth="1"/>
    <col min="8" max="8" width="9.3984375" style="35" bestFit="1" customWidth="1"/>
    <col min="9" max="11" width="8.8984375" style="35" bestFit="1" customWidth="1"/>
    <col min="12" max="12" width="10" style="35" bestFit="1" customWidth="1"/>
    <col min="13" max="14" width="11.09765625" style="35" bestFit="1" customWidth="1"/>
    <col min="15" max="15" width="10.5" style="35" bestFit="1" customWidth="1"/>
    <col min="16" max="16" width="10.09765625" style="35" bestFit="1" customWidth="1"/>
    <col min="17" max="17" width="12.69921875" style="35" bestFit="1" customWidth="1"/>
    <col min="18" max="19" width="9" style="35"/>
    <col min="20" max="20" width="13" style="35" bestFit="1" customWidth="1"/>
    <col min="21" max="16384" width="9" style="35"/>
  </cols>
  <sheetData>
    <row r="1" spans="3:20" ht="18.75" customHeight="1" x14ac:dyDescent="0.25"/>
    <row r="2" spans="3:20" ht="18.75" customHeight="1" x14ac:dyDescent="0.25"/>
    <row r="3" spans="3:20" ht="18.75" customHeight="1" x14ac:dyDescent="0.25"/>
    <row r="4" spans="3:20" ht="18.75" customHeight="1" x14ac:dyDescent="0.25">
      <c r="S4" s="516" t="s">
        <v>321</v>
      </c>
      <c r="T4" s="523"/>
    </row>
    <row r="5" spans="3:20" ht="18.75" customHeight="1" x14ac:dyDescent="0.25"/>
    <row r="6" spans="3:20" ht="18.75" customHeight="1" x14ac:dyDescent="0.25"/>
    <row r="7" spans="3:20" ht="18.75" customHeight="1" thickBot="1" x14ac:dyDescent="0.3"/>
    <row r="8" spans="3:20" ht="72.75" customHeight="1" thickBot="1" x14ac:dyDescent="0.3">
      <c r="C8" s="532" t="s">
        <v>317</v>
      </c>
      <c r="D8" s="533"/>
      <c r="E8" s="533"/>
      <c r="F8" s="533"/>
      <c r="G8" s="533"/>
      <c r="H8" s="533"/>
      <c r="I8" s="533"/>
      <c r="J8" s="533"/>
      <c r="K8" s="533"/>
      <c r="L8" s="533"/>
      <c r="M8" s="533"/>
      <c r="N8" s="533"/>
      <c r="O8" s="533"/>
      <c r="P8" s="533"/>
      <c r="Q8" s="534"/>
    </row>
    <row r="9" spans="3:20" ht="4.5" customHeight="1" thickBot="1" x14ac:dyDescent="0.3">
      <c r="C9" s="36"/>
      <c r="D9" s="37"/>
      <c r="E9" s="37"/>
      <c r="F9" s="37"/>
      <c r="G9" s="38"/>
    </row>
    <row r="10" spans="3:20" ht="31.5" customHeight="1" thickBot="1" x14ac:dyDescent="0.3">
      <c r="C10" s="39" t="s">
        <v>52</v>
      </c>
      <c r="D10" s="40" t="s">
        <v>1</v>
      </c>
      <c r="E10" s="41" t="s">
        <v>53</v>
      </c>
      <c r="F10" s="42" t="s">
        <v>283</v>
      </c>
      <c r="G10" s="43" t="s">
        <v>54</v>
      </c>
      <c r="H10" s="42" t="s">
        <v>55</v>
      </c>
      <c r="I10" s="43" t="s">
        <v>56</v>
      </c>
      <c r="J10" s="42" t="s">
        <v>57</v>
      </c>
      <c r="K10" s="43" t="s">
        <v>58</v>
      </c>
      <c r="L10" s="42" t="s">
        <v>59</v>
      </c>
      <c r="M10" s="43" t="s">
        <v>60</v>
      </c>
      <c r="N10" s="42" t="s">
        <v>61</v>
      </c>
      <c r="O10" s="43" t="s">
        <v>62</v>
      </c>
      <c r="P10" s="42" t="s">
        <v>63</v>
      </c>
      <c r="Q10" s="44" t="s">
        <v>64</v>
      </c>
    </row>
    <row r="11" spans="3:20" s="59" customFormat="1" ht="22.5" customHeight="1" thickBot="1" x14ac:dyDescent="0.3">
      <c r="C11" s="45"/>
      <c r="D11" s="244" t="s">
        <v>255</v>
      </c>
      <c r="E11" s="420"/>
      <c r="F11" s="421">
        <f t="shared" ref="F11:P11" si="0">E29</f>
        <v>0</v>
      </c>
      <c r="G11" s="421">
        <f t="shared" si="0"/>
        <v>0</v>
      </c>
      <c r="H11" s="421">
        <f t="shared" si="0"/>
        <v>0</v>
      </c>
      <c r="I11" s="421">
        <f t="shared" si="0"/>
        <v>0</v>
      </c>
      <c r="J11" s="421">
        <f t="shared" si="0"/>
        <v>0</v>
      </c>
      <c r="K11" s="421">
        <f t="shared" si="0"/>
        <v>0</v>
      </c>
      <c r="L11" s="422">
        <f t="shared" si="0"/>
        <v>0</v>
      </c>
      <c r="M11" s="422">
        <f t="shared" si="0"/>
        <v>0</v>
      </c>
      <c r="N11" s="421">
        <f t="shared" si="0"/>
        <v>0</v>
      </c>
      <c r="O11" s="421">
        <f t="shared" si="0"/>
        <v>0</v>
      </c>
      <c r="P11" s="421">
        <f t="shared" si="0"/>
        <v>0</v>
      </c>
      <c r="Q11" s="422"/>
    </row>
    <row r="12" spans="3:20" ht="18.75" customHeight="1" x14ac:dyDescent="0.25">
      <c r="C12" s="46" t="s">
        <v>65</v>
      </c>
      <c r="D12" s="47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</row>
    <row r="13" spans="3:20" x14ac:dyDescent="0.25">
      <c r="C13" s="47"/>
      <c r="D13" s="50" t="s">
        <v>248</v>
      </c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>
        <f t="shared" ref="Q13:Q18" si="1">P13+O13+N13+M13+L13+K13+J13+I13+H13+G13+F13+E13</f>
        <v>0</v>
      </c>
      <c r="T13" s="238"/>
    </row>
    <row r="14" spans="3:20" x14ac:dyDescent="0.25">
      <c r="C14" s="47"/>
      <c r="D14" s="50" t="s">
        <v>66</v>
      </c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>
        <f>P14+O14+N14+M14+L14+K14+J14+I14+H14+G14+F14+E14</f>
        <v>0</v>
      </c>
      <c r="T14" s="238"/>
    </row>
    <row r="15" spans="3:20" ht="13.8" x14ac:dyDescent="0.25">
      <c r="C15" s="51"/>
      <c r="D15" s="52" t="s">
        <v>240</v>
      </c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39">
        <f t="shared" si="1"/>
        <v>0</v>
      </c>
      <c r="T15" s="238"/>
    </row>
    <row r="16" spans="3:20" ht="13.8" thickBot="1" x14ac:dyDescent="0.3">
      <c r="C16" s="53"/>
      <c r="D16" s="54" t="s">
        <v>67</v>
      </c>
      <c r="E16" s="241"/>
      <c r="F16" s="241"/>
      <c r="G16" s="241"/>
      <c r="H16" s="241"/>
      <c r="I16" s="241"/>
      <c r="J16" s="241"/>
      <c r="K16" s="242"/>
      <c r="L16" s="241"/>
      <c r="M16" s="241"/>
      <c r="N16" s="241"/>
      <c r="O16" s="241"/>
      <c r="P16" s="241"/>
      <c r="Q16" s="239">
        <f t="shared" si="1"/>
        <v>0</v>
      </c>
      <c r="T16" s="238"/>
    </row>
    <row r="17" spans="3:20" ht="24" customHeight="1" thickBot="1" x14ac:dyDescent="0.3">
      <c r="C17" s="66"/>
      <c r="D17" s="66" t="s">
        <v>34</v>
      </c>
      <c r="E17" s="289">
        <f>SUM(E13:E16)</f>
        <v>0</v>
      </c>
      <c r="F17" s="289">
        <f t="shared" ref="F17:P17" si="2">SUM(F13:F16)</f>
        <v>0</v>
      </c>
      <c r="G17" s="289">
        <f t="shared" si="2"/>
        <v>0</v>
      </c>
      <c r="H17" s="289">
        <f t="shared" si="2"/>
        <v>0</v>
      </c>
      <c r="I17" s="289">
        <f t="shared" si="2"/>
        <v>0</v>
      </c>
      <c r="J17" s="289">
        <f t="shared" si="2"/>
        <v>0</v>
      </c>
      <c r="K17" s="289">
        <f t="shared" si="2"/>
        <v>0</v>
      </c>
      <c r="L17" s="289">
        <f t="shared" si="2"/>
        <v>0</v>
      </c>
      <c r="M17" s="289">
        <f t="shared" si="2"/>
        <v>0</v>
      </c>
      <c r="N17" s="289">
        <f t="shared" si="2"/>
        <v>0</v>
      </c>
      <c r="O17" s="289">
        <f t="shared" si="2"/>
        <v>0</v>
      </c>
      <c r="P17" s="289">
        <f t="shared" si="2"/>
        <v>0</v>
      </c>
      <c r="Q17" s="290">
        <f>SUM(Q13:Q16)</f>
        <v>0</v>
      </c>
    </row>
    <row r="18" spans="3:20" ht="20.25" customHeight="1" thickBot="1" x14ac:dyDescent="0.3">
      <c r="C18" s="55"/>
      <c r="D18" s="55" t="s">
        <v>77</v>
      </c>
      <c r="E18" s="289">
        <f>E17+E11</f>
        <v>0</v>
      </c>
      <c r="F18" s="289">
        <f t="shared" ref="F18:P18" si="3">F17+F11</f>
        <v>0</v>
      </c>
      <c r="G18" s="289">
        <f t="shared" si="3"/>
        <v>0</v>
      </c>
      <c r="H18" s="289">
        <f t="shared" si="3"/>
        <v>0</v>
      </c>
      <c r="I18" s="289">
        <f t="shared" si="3"/>
        <v>0</v>
      </c>
      <c r="J18" s="289">
        <f t="shared" si="3"/>
        <v>0</v>
      </c>
      <c r="K18" s="289">
        <f t="shared" si="3"/>
        <v>0</v>
      </c>
      <c r="L18" s="289">
        <f t="shared" si="3"/>
        <v>0</v>
      </c>
      <c r="M18" s="289">
        <f t="shared" si="3"/>
        <v>0</v>
      </c>
      <c r="N18" s="289">
        <f t="shared" si="3"/>
        <v>0</v>
      </c>
      <c r="O18" s="289">
        <f t="shared" si="3"/>
        <v>0</v>
      </c>
      <c r="P18" s="289">
        <f t="shared" si="3"/>
        <v>0</v>
      </c>
      <c r="Q18" s="290">
        <f t="shared" si="1"/>
        <v>0</v>
      </c>
    </row>
    <row r="19" spans="3:20" ht="18.75" customHeight="1" thickBot="1" x14ac:dyDescent="0.3">
      <c r="C19" s="57" t="s">
        <v>5</v>
      </c>
      <c r="D19" s="444" t="s">
        <v>306</v>
      </c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39"/>
    </row>
    <row r="20" spans="3:20" x14ac:dyDescent="0.25">
      <c r="C20" s="49"/>
      <c r="D20" s="58" t="s">
        <v>307</v>
      </c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>
        <f>P20+O20+N20+M20+L20+K20+J20+I20+H20+G20+F20+E20</f>
        <v>0</v>
      </c>
      <c r="T20" s="238"/>
    </row>
    <row r="21" spans="3:20" x14ac:dyDescent="0.25">
      <c r="C21" s="49"/>
      <c r="D21" s="59" t="s">
        <v>308</v>
      </c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>
        <f t="shared" ref="Q21:Q27" si="4">P21+O21+N21+M21+L21+K21+J21+I21+H21+G21+F21+E21</f>
        <v>0</v>
      </c>
      <c r="T21" s="238"/>
    </row>
    <row r="22" spans="3:20" x14ac:dyDescent="0.25">
      <c r="C22" s="49"/>
      <c r="D22" s="59" t="s">
        <v>309</v>
      </c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>
        <f t="shared" si="4"/>
        <v>0</v>
      </c>
      <c r="T22" s="238"/>
    </row>
    <row r="23" spans="3:20" x14ac:dyDescent="0.25">
      <c r="C23" s="49"/>
      <c r="D23" s="59" t="s">
        <v>310</v>
      </c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>
        <f t="shared" si="4"/>
        <v>0</v>
      </c>
      <c r="T23" s="238"/>
    </row>
    <row r="24" spans="3:20" x14ac:dyDescent="0.25">
      <c r="C24" s="49"/>
      <c r="D24" s="59" t="s">
        <v>311</v>
      </c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>
        <f t="shared" si="4"/>
        <v>0</v>
      </c>
      <c r="T24" s="238"/>
    </row>
    <row r="25" spans="3:20" x14ac:dyDescent="0.25">
      <c r="C25" s="49"/>
      <c r="D25" s="59" t="s">
        <v>30</v>
      </c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>
        <f t="shared" si="4"/>
        <v>0</v>
      </c>
      <c r="T25" s="238"/>
    </row>
    <row r="26" spans="3:20" x14ac:dyDescent="0.25">
      <c r="C26" s="49"/>
      <c r="D26" s="58" t="s">
        <v>31</v>
      </c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>
        <f t="shared" si="4"/>
        <v>0</v>
      </c>
      <c r="T26" s="238"/>
    </row>
    <row r="27" spans="3:20" ht="13.8" thickBot="1" x14ac:dyDescent="0.3">
      <c r="C27" s="60"/>
      <c r="D27" s="61" t="s">
        <v>32</v>
      </c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39">
        <f t="shared" si="4"/>
        <v>0</v>
      </c>
      <c r="T27" s="238"/>
    </row>
    <row r="28" spans="3:20" ht="18.75" customHeight="1" thickBot="1" x14ac:dyDescent="0.3">
      <c r="C28" s="62"/>
      <c r="D28" s="62" t="s">
        <v>74</v>
      </c>
      <c r="E28" s="290">
        <f>SUM(E20:E27)</f>
        <v>0</v>
      </c>
      <c r="F28" s="290">
        <f t="shared" ref="F28:P28" si="5">SUM(F20:F27)</f>
        <v>0</v>
      </c>
      <c r="G28" s="290">
        <f t="shared" si="5"/>
        <v>0</v>
      </c>
      <c r="H28" s="290">
        <f t="shared" si="5"/>
        <v>0</v>
      </c>
      <c r="I28" s="290">
        <f t="shared" si="5"/>
        <v>0</v>
      </c>
      <c r="J28" s="290">
        <f t="shared" si="5"/>
        <v>0</v>
      </c>
      <c r="K28" s="290">
        <f t="shared" si="5"/>
        <v>0</v>
      </c>
      <c r="L28" s="290">
        <f t="shared" si="5"/>
        <v>0</v>
      </c>
      <c r="M28" s="290">
        <f t="shared" si="5"/>
        <v>0</v>
      </c>
      <c r="N28" s="290">
        <f t="shared" si="5"/>
        <v>0</v>
      </c>
      <c r="O28" s="290">
        <f t="shared" si="5"/>
        <v>0</v>
      </c>
      <c r="P28" s="290">
        <f t="shared" si="5"/>
        <v>0</v>
      </c>
      <c r="Q28" s="292">
        <f>SUM(E28:P28)</f>
        <v>0</v>
      </c>
    </row>
    <row r="29" spans="3:20" ht="18.75" customHeight="1" thickBot="1" x14ac:dyDescent="0.3">
      <c r="C29" s="243" t="s">
        <v>75</v>
      </c>
      <c r="D29" s="244" t="s">
        <v>76</v>
      </c>
      <c r="E29" s="419">
        <f t="shared" ref="E29:Q29" si="6">E18-E28</f>
        <v>0</v>
      </c>
      <c r="F29" s="419">
        <f t="shared" si="6"/>
        <v>0</v>
      </c>
      <c r="G29" s="419">
        <f t="shared" si="6"/>
        <v>0</v>
      </c>
      <c r="H29" s="419">
        <f t="shared" si="6"/>
        <v>0</v>
      </c>
      <c r="I29" s="419">
        <f t="shared" si="6"/>
        <v>0</v>
      </c>
      <c r="J29" s="419">
        <f t="shared" si="6"/>
        <v>0</v>
      </c>
      <c r="K29" s="293">
        <f t="shared" si="6"/>
        <v>0</v>
      </c>
      <c r="L29" s="293">
        <f t="shared" si="6"/>
        <v>0</v>
      </c>
      <c r="M29" s="419">
        <f t="shared" si="6"/>
        <v>0</v>
      </c>
      <c r="N29" s="419">
        <f t="shared" si="6"/>
        <v>0</v>
      </c>
      <c r="O29" s="419">
        <f t="shared" si="6"/>
        <v>0</v>
      </c>
      <c r="P29" s="419">
        <f t="shared" si="6"/>
        <v>0</v>
      </c>
      <c r="Q29" s="419">
        <f t="shared" si="6"/>
        <v>0</v>
      </c>
    </row>
    <row r="32" spans="3:20" x14ac:dyDescent="0.25">
      <c r="D32" s="63"/>
      <c r="E32" s="63"/>
      <c r="F32" s="63"/>
    </row>
    <row r="33" spans="3:7" x14ac:dyDescent="0.25">
      <c r="D33" s="64"/>
      <c r="E33" s="63"/>
      <c r="F33" s="63"/>
    </row>
    <row r="34" spans="3:7" x14ac:dyDescent="0.25">
      <c r="D34" s="64"/>
      <c r="E34" s="64"/>
      <c r="F34" s="64"/>
    </row>
    <row r="35" spans="3:7" x14ac:dyDescent="0.25">
      <c r="D35" s="64"/>
      <c r="E35" s="64"/>
      <c r="F35" s="64"/>
    </row>
    <row r="36" spans="3:7" ht="15.6" x14ac:dyDescent="0.25">
      <c r="C36" s="226"/>
      <c r="D36" s="226"/>
      <c r="E36" s="227"/>
      <c r="F36" s="228"/>
      <c r="G36" s="229"/>
    </row>
    <row r="37" spans="3:7" x14ac:dyDescent="0.25">
      <c r="C37" s="230"/>
      <c r="D37" s="230"/>
      <c r="E37" s="231"/>
      <c r="F37" s="232"/>
      <c r="G37" s="229"/>
    </row>
    <row r="38" spans="3:7" x14ac:dyDescent="0.25">
      <c r="C38" s="231"/>
      <c r="D38" s="231"/>
      <c r="E38" s="231"/>
      <c r="F38" s="232"/>
      <c r="G38" s="229"/>
    </row>
    <row r="39" spans="3:7" x14ac:dyDescent="0.25">
      <c r="C39" s="177"/>
      <c r="D39" s="177"/>
      <c r="E39" s="231"/>
      <c r="F39" s="233"/>
      <c r="G39" s="229"/>
    </row>
    <row r="40" spans="3:7" x14ac:dyDescent="0.25">
      <c r="C40" s="187"/>
      <c r="D40" s="187"/>
      <c r="E40" s="203"/>
      <c r="F40" s="233"/>
      <c r="G40" s="229"/>
    </row>
    <row r="41" spans="3:7" x14ac:dyDescent="0.25">
      <c r="C41" s="187"/>
      <c r="D41" s="187"/>
      <c r="E41" s="203"/>
      <c r="F41" s="233"/>
      <c r="G41" s="229"/>
    </row>
    <row r="42" spans="3:7" x14ac:dyDescent="0.25">
      <c r="C42" s="187"/>
      <c r="D42" s="187"/>
      <c r="E42" s="203"/>
      <c r="F42" s="233"/>
      <c r="G42" s="229"/>
    </row>
    <row r="43" spans="3:7" x14ac:dyDescent="0.25">
      <c r="C43" s="177"/>
      <c r="D43" s="177"/>
      <c r="E43" s="177"/>
      <c r="F43" s="200"/>
      <c r="G43" s="229"/>
    </row>
    <row r="44" spans="3:7" x14ac:dyDescent="0.25">
      <c r="C44" s="187"/>
      <c r="D44" s="187"/>
      <c r="E44" s="203"/>
      <c r="F44" s="233"/>
      <c r="G44" s="229"/>
    </row>
    <row r="45" spans="3:7" x14ac:dyDescent="0.25">
      <c r="C45" s="187"/>
      <c r="D45" s="187"/>
      <c r="E45" s="203"/>
      <c r="F45" s="233"/>
      <c r="G45" s="229"/>
    </row>
    <row r="46" spans="3:7" x14ac:dyDescent="0.25">
      <c r="C46" s="187"/>
      <c r="D46" s="187"/>
      <c r="E46" s="203"/>
      <c r="F46" s="233"/>
      <c r="G46" s="229"/>
    </row>
    <row r="47" spans="3:7" x14ac:dyDescent="0.25">
      <c r="C47" s="177"/>
      <c r="D47" s="177"/>
      <c r="E47" s="177"/>
      <c r="F47" s="200"/>
      <c r="G47" s="229"/>
    </row>
    <row r="48" spans="3:7" x14ac:dyDescent="0.25">
      <c r="C48" s="203"/>
      <c r="D48" s="203"/>
      <c r="E48" s="231"/>
      <c r="F48" s="233"/>
      <c r="G48" s="229"/>
    </row>
    <row r="49" spans="3:7" x14ac:dyDescent="0.25">
      <c r="C49" s="177"/>
      <c r="D49" s="177"/>
      <c r="E49" s="177"/>
      <c r="F49" s="200"/>
      <c r="G49" s="229"/>
    </row>
    <row r="50" spans="3:7" x14ac:dyDescent="0.25">
      <c r="C50" s="231"/>
      <c r="D50" s="231"/>
      <c r="E50" s="231"/>
      <c r="F50" s="232"/>
      <c r="G50" s="229"/>
    </row>
    <row r="51" spans="3:7" x14ac:dyDescent="0.25">
      <c r="C51" s="177"/>
      <c r="D51" s="177"/>
      <c r="E51" s="231"/>
      <c r="F51" s="233"/>
      <c r="G51" s="229"/>
    </row>
    <row r="52" spans="3:7" x14ac:dyDescent="0.25">
      <c r="C52" s="187"/>
      <c r="D52" s="187"/>
      <c r="E52" s="203"/>
      <c r="F52" s="233"/>
      <c r="G52" s="229"/>
    </row>
    <row r="53" spans="3:7" x14ac:dyDescent="0.25">
      <c r="C53" s="187"/>
      <c r="D53" s="187"/>
      <c r="E53" s="203"/>
      <c r="F53" s="233"/>
      <c r="G53" s="229"/>
    </row>
    <row r="54" spans="3:7" x14ac:dyDescent="0.25">
      <c r="C54" s="187"/>
      <c r="D54" s="187"/>
      <c r="E54" s="203"/>
      <c r="F54" s="233"/>
      <c r="G54" s="229"/>
    </row>
    <row r="55" spans="3:7" x14ac:dyDescent="0.25">
      <c r="C55" s="187"/>
      <c r="D55" s="187"/>
      <c r="E55" s="203"/>
      <c r="F55" s="233"/>
      <c r="G55" s="229"/>
    </row>
    <row r="56" spans="3:7" x14ac:dyDescent="0.25">
      <c r="C56" s="177"/>
      <c r="D56" s="187"/>
      <c r="E56" s="177"/>
      <c r="F56" s="200"/>
      <c r="G56" s="229"/>
    </row>
    <row r="57" spans="3:7" x14ac:dyDescent="0.25">
      <c r="C57" s="231"/>
      <c r="D57" s="231"/>
      <c r="E57" s="231"/>
      <c r="F57" s="232"/>
      <c r="G57" s="229"/>
    </row>
    <row r="58" spans="3:7" x14ac:dyDescent="0.25">
      <c r="C58" s="177"/>
      <c r="D58" s="177"/>
      <c r="E58" s="231"/>
      <c r="F58" s="232"/>
      <c r="G58" s="229"/>
    </row>
    <row r="59" spans="3:7" x14ac:dyDescent="0.25">
      <c r="C59" s="234"/>
      <c r="D59" s="187"/>
      <c r="E59" s="203"/>
      <c r="F59" s="233"/>
      <c r="G59" s="229"/>
    </row>
    <row r="60" spans="3:7" x14ac:dyDescent="0.25">
      <c r="C60" s="187"/>
      <c r="D60" s="187"/>
      <c r="E60" s="203"/>
      <c r="F60" s="233"/>
      <c r="G60" s="229"/>
    </row>
    <row r="61" spans="3:7" x14ac:dyDescent="0.25">
      <c r="C61" s="187"/>
      <c r="D61" s="234"/>
      <c r="E61" s="203"/>
      <c r="F61" s="233"/>
      <c r="G61" s="229"/>
    </row>
    <row r="62" spans="3:7" x14ac:dyDescent="0.25">
      <c r="C62" s="177"/>
      <c r="D62" s="177"/>
      <c r="E62" s="177"/>
      <c r="F62" s="200"/>
      <c r="G62" s="229"/>
    </row>
    <row r="63" spans="3:7" x14ac:dyDescent="0.25">
      <c r="C63" s="177"/>
      <c r="D63" s="177"/>
      <c r="E63" s="177"/>
      <c r="F63" s="200"/>
      <c r="G63" s="229"/>
    </row>
    <row r="64" spans="3:7" x14ac:dyDescent="0.25">
      <c r="C64" s="177"/>
      <c r="D64" s="177"/>
      <c r="E64" s="177"/>
      <c r="F64" s="200"/>
      <c r="G64" s="229"/>
    </row>
    <row r="65" spans="3:7" x14ac:dyDescent="0.25">
      <c r="C65" s="203"/>
      <c r="D65" s="203"/>
      <c r="E65" s="177"/>
      <c r="F65" s="233"/>
      <c r="G65" s="229"/>
    </row>
    <row r="66" spans="3:7" x14ac:dyDescent="0.25">
      <c r="C66" s="203"/>
      <c r="D66" s="203"/>
      <c r="E66" s="177"/>
      <c r="F66" s="233"/>
      <c r="G66" s="229"/>
    </row>
    <row r="67" spans="3:7" x14ac:dyDescent="0.25">
      <c r="C67" s="177"/>
      <c r="D67" s="177"/>
      <c r="E67" s="177"/>
      <c r="F67" s="200"/>
      <c r="G67" s="229"/>
    </row>
    <row r="68" spans="3:7" x14ac:dyDescent="0.25">
      <c r="C68" s="231"/>
      <c r="D68" s="231"/>
      <c r="E68" s="231"/>
      <c r="F68" s="232"/>
      <c r="G68" s="229"/>
    </row>
    <row r="69" spans="3:7" ht="15.6" x14ac:dyDescent="0.25">
      <c r="C69" s="235"/>
      <c r="D69" s="235"/>
      <c r="E69" s="236"/>
      <c r="F69" s="237"/>
      <c r="G69" s="229"/>
    </row>
    <row r="70" spans="3:7" x14ac:dyDescent="0.25">
      <c r="C70" s="229"/>
      <c r="D70" s="229"/>
      <c r="E70" s="229"/>
      <c r="F70" s="229"/>
      <c r="G70" s="229"/>
    </row>
    <row r="71" spans="3:7" x14ac:dyDescent="0.25">
      <c r="C71" s="229"/>
      <c r="D71" s="229"/>
      <c r="E71" s="229"/>
      <c r="F71" s="229"/>
      <c r="G71" s="229"/>
    </row>
  </sheetData>
  <mergeCells count="2">
    <mergeCell ref="C8:Q8"/>
    <mergeCell ref="S4:T4"/>
  </mergeCells>
  <conditionalFormatting sqref="F17:Q17 L16:P17 F16:J17 E16:E29 Q15:Q29 E11:Q11 E13:Q14 F17:P29">
    <cfRule type="cellIs" dxfId="17" priority="1" stopIfTrue="1" operator="lessThan">
      <formula>0</formula>
    </cfRule>
  </conditionalFormatting>
  <pageMargins left="0.19685039370078741" right="0.19685039370078741" top="0.39370078740157483" bottom="0.39370078740157483" header="0" footer="0"/>
  <pageSetup paperSize="9" scale="57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Q36"/>
  <sheetViews>
    <sheetView showGridLines="0" rightToLeft="1" zoomScale="80" zoomScaleNormal="80" zoomScaleSheetLayoutView="70" workbookViewId="0">
      <selection activeCell="P3" sqref="P3:Q3"/>
    </sheetView>
  </sheetViews>
  <sheetFormatPr defaultColWidth="9" defaultRowHeight="13.2" x14ac:dyDescent="0.25"/>
  <cols>
    <col min="1" max="1" width="9" style="35"/>
    <col min="2" max="2" width="10.8984375" style="35" customWidth="1"/>
    <col min="3" max="3" width="25.59765625" style="35" customWidth="1"/>
    <col min="4" max="4" width="26.5" style="35" bestFit="1" customWidth="1"/>
    <col min="5" max="5" width="8.8984375" style="35" bestFit="1" customWidth="1"/>
    <col min="6" max="6" width="9.5" style="35" customWidth="1"/>
    <col min="7" max="7" width="9.59765625" style="35" bestFit="1" customWidth="1"/>
    <col min="8" max="8" width="10" style="35" customWidth="1"/>
    <col min="9" max="9" width="8.8984375" style="35" bestFit="1" customWidth="1"/>
    <col min="10" max="10" width="9.8984375" style="35" bestFit="1" customWidth="1"/>
    <col min="11" max="14" width="9.8984375" style="35" customWidth="1"/>
    <col min="15" max="16" width="9" style="35"/>
    <col min="17" max="17" width="10.3984375" style="35" customWidth="1"/>
    <col min="18" max="16384" width="9" style="35"/>
  </cols>
  <sheetData>
    <row r="1" spans="3:17" ht="26.25" customHeight="1" x14ac:dyDescent="0.25"/>
    <row r="2" spans="3:17" ht="26.25" customHeight="1" x14ac:dyDescent="0.25"/>
    <row r="3" spans="3:17" ht="26.25" customHeight="1" x14ac:dyDescent="0.25">
      <c r="P3" s="516" t="s">
        <v>321</v>
      </c>
      <c r="Q3" s="523"/>
    </row>
    <row r="4" spans="3:17" ht="26.25" customHeight="1" thickBot="1" x14ac:dyDescent="0.3"/>
    <row r="5" spans="3:17" ht="72.75" customHeight="1" thickBot="1" x14ac:dyDescent="0.3">
      <c r="C5" s="532" t="s">
        <v>305</v>
      </c>
      <c r="D5" s="533"/>
      <c r="E5" s="533"/>
      <c r="F5" s="533"/>
      <c r="G5" s="533"/>
      <c r="H5" s="533"/>
      <c r="I5" s="533"/>
      <c r="J5" s="533"/>
      <c r="K5" s="533"/>
      <c r="L5" s="533"/>
      <c r="M5" s="533"/>
      <c r="N5" s="534"/>
    </row>
    <row r="6" spans="3:17" ht="32.25" customHeight="1" thickBot="1" x14ac:dyDescent="0.3">
      <c r="C6" s="268"/>
      <c r="D6" s="269"/>
      <c r="E6" s="535" t="s">
        <v>153</v>
      </c>
      <c r="F6" s="536"/>
      <c r="G6" s="535" t="s">
        <v>154</v>
      </c>
      <c r="H6" s="536"/>
      <c r="I6" s="535" t="s">
        <v>155</v>
      </c>
      <c r="J6" s="536"/>
      <c r="K6" s="535" t="s">
        <v>241</v>
      </c>
      <c r="L6" s="536"/>
      <c r="M6" s="535" t="s">
        <v>244</v>
      </c>
      <c r="N6" s="536"/>
    </row>
    <row r="7" spans="3:17" ht="31.5" customHeight="1" thickBot="1" x14ac:dyDescent="0.3">
      <c r="C7" s="39" t="s">
        <v>52</v>
      </c>
      <c r="D7" s="40" t="s">
        <v>1</v>
      </c>
      <c r="E7" s="41" t="s">
        <v>53</v>
      </c>
      <c r="F7" s="42" t="s">
        <v>78</v>
      </c>
      <c r="G7" s="42" t="s">
        <v>283</v>
      </c>
      <c r="H7" s="42" t="s">
        <v>79</v>
      </c>
      <c r="I7" s="43" t="s">
        <v>54</v>
      </c>
      <c r="J7" s="42" t="s">
        <v>80</v>
      </c>
      <c r="K7" s="42" t="s">
        <v>242</v>
      </c>
      <c r="L7" s="42" t="s">
        <v>243</v>
      </c>
      <c r="M7" s="245" t="s">
        <v>245</v>
      </c>
      <c r="N7" s="42" t="s">
        <v>246</v>
      </c>
    </row>
    <row r="8" spans="3:17" s="59" customFormat="1" ht="22.5" customHeight="1" thickBot="1" x14ac:dyDescent="0.3">
      <c r="C8" s="45"/>
      <c r="D8" s="244" t="s">
        <v>256</v>
      </c>
      <c r="E8" s="425"/>
      <c r="F8" s="426"/>
      <c r="G8" s="424">
        <f>E24</f>
        <v>0</v>
      </c>
      <c r="H8" s="423">
        <f>F24</f>
        <v>0</v>
      </c>
      <c r="I8" s="424">
        <f>G24</f>
        <v>0</v>
      </c>
      <c r="J8" s="424">
        <f>H24</f>
        <v>0</v>
      </c>
      <c r="K8" s="258"/>
      <c r="L8" s="258"/>
      <c r="M8" s="258"/>
      <c r="N8" s="258"/>
    </row>
    <row r="9" spans="3:17" x14ac:dyDescent="0.25">
      <c r="C9" s="246" t="s">
        <v>65</v>
      </c>
      <c r="D9" s="50" t="s">
        <v>248</v>
      </c>
      <c r="E9" s="248">
        <f>'ט-11 ע-32-33 תזרים לפי תוכניות'!E13</f>
        <v>0</v>
      </c>
      <c r="F9" s="249"/>
      <c r="G9" s="248">
        <f>'ט-11 ע-32-33 תזרים לפי תוכניות'!F13</f>
        <v>0</v>
      </c>
      <c r="H9" s="250"/>
      <c r="I9" s="248">
        <f>'ט-11 ע-32-33 תזרים לפי תוכניות'!G13</f>
        <v>0</v>
      </c>
      <c r="J9" s="248"/>
      <c r="K9" s="251">
        <f t="shared" ref="K9:L12" si="0">I9+G9+E9</f>
        <v>0</v>
      </c>
      <c r="L9" s="251">
        <f t="shared" si="0"/>
        <v>0</v>
      </c>
      <c r="M9" s="250">
        <f>L9-K9</f>
        <v>0</v>
      </c>
      <c r="N9" s="260" t="e">
        <f t="shared" ref="N9:N23" si="1">L9/K9</f>
        <v>#DIV/0!</v>
      </c>
    </row>
    <row r="10" spans="3:17" x14ac:dyDescent="0.25">
      <c r="C10" s="246" t="s">
        <v>65</v>
      </c>
      <c r="D10" s="50" t="s">
        <v>66</v>
      </c>
      <c r="E10" s="248">
        <f>'ט-11 ע-32-33 תזרים לפי תוכניות'!E14</f>
        <v>0</v>
      </c>
      <c r="F10" s="249"/>
      <c r="G10" s="248">
        <f>'ט-11 ע-32-33 תזרים לפי תוכניות'!F14</f>
        <v>0</v>
      </c>
      <c r="H10" s="250"/>
      <c r="I10" s="248">
        <f>'ט-11 ע-32-33 תזרים לפי תוכניות'!G14</f>
        <v>0</v>
      </c>
      <c r="J10" s="248"/>
      <c r="K10" s="251">
        <f t="shared" si="0"/>
        <v>0</v>
      </c>
      <c r="L10" s="251">
        <f t="shared" si="0"/>
        <v>0</v>
      </c>
      <c r="M10" s="427">
        <f>L10-K10</f>
        <v>0</v>
      </c>
      <c r="N10" s="260" t="e">
        <f t="shared" si="1"/>
        <v>#DIV/0!</v>
      </c>
    </row>
    <row r="11" spans="3:17" x14ac:dyDescent="0.25">
      <c r="C11" s="246" t="s">
        <v>65</v>
      </c>
      <c r="D11" s="50" t="s">
        <v>240</v>
      </c>
      <c r="E11" s="248">
        <f>'ט-11 ע-32-33 תזרים לפי תוכניות'!E15</f>
        <v>0</v>
      </c>
      <c r="F11" s="249"/>
      <c r="G11" s="248">
        <f>'ט-11 ע-32-33 תזרים לפי תוכניות'!F15</f>
        <v>0</v>
      </c>
      <c r="H11" s="250"/>
      <c r="I11" s="248">
        <f>'ט-11 ע-32-33 תזרים לפי תוכניות'!G15</f>
        <v>0</v>
      </c>
      <c r="J11" s="252"/>
      <c r="K11" s="251">
        <f t="shared" si="0"/>
        <v>0</v>
      </c>
      <c r="L11" s="251">
        <f t="shared" si="0"/>
        <v>0</v>
      </c>
      <c r="M11" s="427">
        <f>L11-K11</f>
        <v>0</v>
      </c>
      <c r="N11" s="260" t="e">
        <f t="shared" si="1"/>
        <v>#DIV/0!</v>
      </c>
    </row>
    <row r="12" spans="3:17" ht="13.8" thickBot="1" x14ac:dyDescent="0.3">
      <c r="C12" s="246" t="s">
        <v>65</v>
      </c>
      <c r="D12" s="54" t="s">
        <v>67</v>
      </c>
      <c r="E12" s="248">
        <f>'ט-11 ע-32-33 תזרים לפי תוכניות'!E16</f>
        <v>0</v>
      </c>
      <c r="F12" s="253">
        <v>0</v>
      </c>
      <c r="G12" s="248">
        <f>'ט-11 ע-32-33 תזרים לפי תוכניות'!F16</f>
        <v>0</v>
      </c>
      <c r="H12" s="250"/>
      <c r="I12" s="248">
        <f>'ט-11 ע-32-33 תזרים לפי תוכניות'!G16</f>
        <v>0</v>
      </c>
      <c r="J12" s="253"/>
      <c r="K12" s="251">
        <f t="shared" si="0"/>
        <v>0</v>
      </c>
      <c r="L12" s="251">
        <f t="shared" si="0"/>
        <v>0</v>
      </c>
      <c r="M12" s="250">
        <f>L12-K12</f>
        <v>0</v>
      </c>
      <c r="N12" s="260" t="e">
        <f t="shared" si="1"/>
        <v>#DIV/0!</v>
      </c>
    </row>
    <row r="13" spans="3:17" ht="20.25" customHeight="1" thickBot="1" x14ac:dyDescent="0.3">
      <c r="C13" s="65" t="s">
        <v>81</v>
      </c>
      <c r="D13" s="65"/>
      <c r="E13" s="254">
        <f t="shared" ref="E13:M13" si="2">SUM(E9:E12)</f>
        <v>0</v>
      </c>
      <c r="F13" s="254">
        <f t="shared" si="2"/>
        <v>0</v>
      </c>
      <c r="G13" s="254">
        <f t="shared" si="2"/>
        <v>0</v>
      </c>
      <c r="H13" s="254">
        <f t="shared" si="2"/>
        <v>0</v>
      </c>
      <c r="I13" s="254">
        <f t="shared" si="2"/>
        <v>0</v>
      </c>
      <c r="J13" s="254">
        <f t="shared" si="2"/>
        <v>0</v>
      </c>
      <c r="K13" s="254">
        <f t="shared" si="2"/>
        <v>0</v>
      </c>
      <c r="L13" s="255">
        <f t="shared" si="2"/>
        <v>0</v>
      </c>
      <c r="M13" s="428">
        <f t="shared" si="2"/>
        <v>0</v>
      </c>
      <c r="N13" s="430" t="e">
        <f t="shared" si="1"/>
        <v>#DIV/0!</v>
      </c>
    </row>
    <row r="14" spans="3:17" ht="20.25" customHeight="1" thickBot="1" x14ac:dyDescent="0.3">
      <c r="C14" s="55" t="s">
        <v>77</v>
      </c>
      <c r="D14" s="247"/>
      <c r="E14" s="256">
        <f t="shared" ref="E14:J14" si="3">E13+E8</f>
        <v>0</v>
      </c>
      <c r="F14" s="256">
        <f t="shared" si="3"/>
        <v>0</v>
      </c>
      <c r="G14" s="256">
        <f t="shared" si="3"/>
        <v>0</v>
      </c>
      <c r="H14" s="256">
        <f t="shared" si="3"/>
        <v>0</v>
      </c>
      <c r="I14" s="256">
        <f t="shared" si="3"/>
        <v>0</v>
      </c>
      <c r="J14" s="257">
        <f t="shared" si="3"/>
        <v>0</v>
      </c>
      <c r="K14" s="257">
        <f>K13+K8</f>
        <v>0</v>
      </c>
      <c r="L14" s="257">
        <f>L13+L8</f>
        <v>0</v>
      </c>
      <c r="M14" s="429">
        <f>M13+M8</f>
        <v>0</v>
      </c>
      <c r="N14" s="430" t="e">
        <f>N13+N8</f>
        <v>#DIV/0!</v>
      </c>
    </row>
    <row r="15" spans="3:17" x14ac:dyDescent="0.25">
      <c r="C15" s="246" t="s">
        <v>5</v>
      </c>
      <c r="D15" s="58" t="str">
        <f>'ט-11 ע-32-33 תזרים לפי תוכניות'!D19</f>
        <v>תכנית א</v>
      </c>
      <c r="E15" s="48">
        <f>'ט-11 ע-32-33 תזרים לפי תוכניות'!E20</f>
        <v>0</v>
      </c>
      <c r="F15" s="249"/>
      <c r="G15" s="48">
        <f>'ט-11 ע-32-33 תזרים לפי תוכניות'!F20</f>
        <v>0</v>
      </c>
      <c r="H15" s="251"/>
      <c r="I15" s="48">
        <f>'ט-11 ע-32-33 תזרים לפי תוכניות'!G20</f>
        <v>0</v>
      </c>
      <c r="J15" s="248"/>
      <c r="K15" s="251">
        <f t="shared" ref="K15:L22" si="4">I15+G15+E15</f>
        <v>0</v>
      </c>
      <c r="L15" s="251">
        <f t="shared" si="4"/>
        <v>0</v>
      </c>
      <c r="M15" s="250">
        <f t="shared" ref="M15:M22" si="5">L15-K15</f>
        <v>0</v>
      </c>
      <c r="N15" s="260" t="e">
        <f t="shared" si="1"/>
        <v>#DIV/0!</v>
      </c>
    </row>
    <row r="16" spans="3:17" x14ac:dyDescent="0.25">
      <c r="C16" s="246" t="s">
        <v>5</v>
      </c>
      <c r="D16" s="58" t="str">
        <f>'ט-11 ע-32-33 תזרים לפי תוכניות'!D20</f>
        <v>תכנית ב</v>
      </c>
      <c r="E16" s="48">
        <f>'ט-11 ע-32-33 תזרים לפי תוכניות'!E21</f>
        <v>0</v>
      </c>
      <c r="F16" s="249"/>
      <c r="G16" s="48">
        <f>'ט-11 ע-32-33 תזרים לפי תוכניות'!F21</f>
        <v>0</v>
      </c>
      <c r="H16" s="251"/>
      <c r="I16" s="48">
        <f>'ט-11 ע-32-33 תזרים לפי תוכניות'!G21</f>
        <v>0</v>
      </c>
      <c r="J16" s="248"/>
      <c r="K16" s="251">
        <f t="shared" si="4"/>
        <v>0</v>
      </c>
      <c r="L16" s="251">
        <f t="shared" si="4"/>
        <v>0</v>
      </c>
      <c r="M16" s="250">
        <f t="shared" si="5"/>
        <v>0</v>
      </c>
      <c r="N16" s="260" t="e">
        <f t="shared" si="1"/>
        <v>#DIV/0!</v>
      </c>
    </row>
    <row r="17" spans="3:14" x14ac:dyDescent="0.25">
      <c r="C17" s="246" t="s">
        <v>5</v>
      </c>
      <c r="D17" s="58" t="str">
        <f>'ט-11 ע-32-33 תזרים לפי תוכניות'!D21</f>
        <v>תכנית ג</v>
      </c>
      <c r="E17" s="48">
        <f>'ט-11 ע-32-33 תזרים לפי תוכניות'!E22</f>
        <v>0</v>
      </c>
      <c r="F17" s="249"/>
      <c r="G17" s="48">
        <f>'ט-11 ע-32-33 תזרים לפי תוכניות'!F22</f>
        <v>0</v>
      </c>
      <c r="H17" s="251"/>
      <c r="I17" s="48">
        <f>'ט-11 ע-32-33 תזרים לפי תוכניות'!G22</f>
        <v>0</v>
      </c>
      <c r="J17" s="248"/>
      <c r="K17" s="251">
        <f t="shared" si="4"/>
        <v>0</v>
      </c>
      <c r="L17" s="251">
        <f t="shared" si="4"/>
        <v>0</v>
      </c>
      <c r="M17" s="250">
        <f t="shared" si="5"/>
        <v>0</v>
      </c>
      <c r="N17" s="260" t="e">
        <f t="shared" si="1"/>
        <v>#DIV/0!</v>
      </c>
    </row>
    <row r="18" spans="3:14" x14ac:dyDescent="0.25">
      <c r="C18" s="246" t="s">
        <v>5</v>
      </c>
      <c r="D18" s="58" t="str">
        <f>'ט-11 ע-32-33 תזרים לפי תוכניות'!D22</f>
        <v>תכנית ד</v>
      </c>
      <c r="E18" s="48">
        <f>'ט-11 ע-32-33 תזרים לפי תוכניות'!E23</f>
        <v>0</v>
      </c>
      <c r="F18" s="249"/>
      <c r="G18" s="48">
        <f>'ט-11 ע-32-33 תזרים לפי תוכניות'!F23</f>
        <v>0</v>
      </c>
      <c r="H18" s="251"/>
      <c r="I18" s="48">
        <f>'ט-11 ע-32-33 תזרים לפי תוכניות'!G23</f>
        <v>0</v>
      </c>
      <c r="J18" s="248"/>
      <c r="K18" s="251">
        <f t="shared" si="4"/>
        <v>0</v>
      </c>
      <c r="L18" s="251">
        <f t="shared" si="4"/>
        <v>0</v>
      </c>
      <c r="M18" s="250">
        <f t="shared" si="5"/>
        <v>0</v>
      </c>
      <c r="N18" s="260" t="e">
        <f t="shared" si="1"/>
        <v>#DIV/0!</v>
      </c>
    </row>
    <row r="19" spans="3:14" x14ac:dyDescent="0.25">
      <c r="C19" s="246" t="s">
        <v>5</v>
      </c>
      <c r="D19" s="58" t="str">
        <f>'ט-11 ע-32-33 תזרים לפי תוכניות'!D23</f>
        <v>תכנית ה</v>
      </c>
      <c r="E19" s="48">
        <f>'ט-11 ע-32-33 תזרים לפי תוכניות'!E24</f>
        <v>0</v>
      </c>
      <c r="F19" s="249"/>
      <c r="G19" s="48">
        <f>'ט-11 ע-32-33 תזרים לפי תוכניות'!F24</f>
        <v>0</v>
      </c>
      <c r="H19" s="251"/>
      <c r="I19" s="48">
        <f>'ט-11 ע-32-33 תזרים לפי תוכניות'!G24</f>
        <v>0</v>
      </c>
      <c r="J19" s="248"/>
      <c r="K19" s="251">
        <f t="shared" si="4"/>
        <v>0</v>
      </c>
      <c r="L19" s="251">
        <f t="shared" si="4"/>
        <v>0</v>
      </c>
      <c r="M19" s="250">
        <f t="shared" si="5"/>
        <v>0</v>
      </c>
      <c r="N19" s="260" t="e">
        <f t="shared" si="1"/>
        <v>#DIV/0!</v>
      </c>
    </row>
    <row r="20" spans="3:14" x14ac:dyDescent="0.25">
      <c r="C20" s="246" t="s">
        <v>5</v>
      </c>
      <c r="D20" s="59" t="s">
        <v>30</v>
      </c>
      <c r="E20" s="48">
        <f>'ט-11 ע-32-33 תזרים לפי תוכניות'!E25</f>
        <v>0</v>
      </c>
      <c r="F20" s="249"/>
      <c r="G20" s="48">
        <f>'ט-11 ע-32-33 תזרים לפי תוכניות'!F25</f>
        <v>0</v>
      </c>
      <c r="H20" s="251"/>
      <c r="I20" s="48">
        <f>'ט-11 ע-32-33 תזרים לפי תוכניות'!G25</f>
        <v>0</v>
      </c>
      <c r="J20" s="248"/>
      <c r="K20" s="251">
        <f t="shared" si="4"/>
        <v>0</v>
      </c>
      <c r="L20" s="251">
        <f t="shared" si="4"/>
        <v>0</v>
      </c>
      <c r="M20" s="250">
        <f t="shared" si="5"/>
        <v>0</v>
      </c>
      <c r="N20" s="260" t="e">
        <f t="shared" si="1"/>
        <v>#DIV/0!</v>
      </c>
    </row>
    <row r="21" spans="3:14" x14ac:dyDescent="0.25">
      <c r="C21" s="246" t="s">
        <v>5</v>
      </c>
      <c r="D21" s="58" t="s">
        <v>31</v>
      </c>
      <c r="E21" s="48">
        <f>'ט-11 ע-32-33 תזרים לפי תוכניות'!E26</f>
        <v>0</v>
      </c>
      <c r="F21" s="249"/>
      <c r="G21" s="48">
        <f>'ט-11 ע-32-33 תזרים לפי תוכניות'!F26</f>
        <v>0</v>
      </c>
      <c r="H21" s="251"/>
      <c r="I21" s="48">
        <f>'ט-11 ע-32-33 תזרים לפי תוכניות'!G26</f>
        <v>0</v>
      </c>
      <c r="J21" s="248"/>
      <c r="K21" s="251">
        <f t="shared" si="4"/>
        <v>0</v>
      </c>
      <c r="L21" s="251">
        <f t="shared" si="4"/>
        <v>0</v>
      </c>
      <c r="M21" s="250">
        <f t="shared" si="5"/>
        <v>0</v>
      </c>
      <c r="N21" s="260" t="e">
        <f t="shared" si="1"/>
        <v>#DIV/0!</v>
      </c>
    </row>
    <row r="22" spans="3:14" ht="13.8" thickBot="1" x14ac:dyDescent="0.3">
      <c r="C22" s="246" t="s">
        <v>5</v>
      </c>
      <c r="D22" s="61" t="s">
        <v>32</v>
      </c>
      <c r="E22" s="48">
        <f>'ט-11 ע-32-33 תזרים לפי תוכניות'!E27</f>
        <v>0</v>
      </c>
      <c r="F22" s="249"/>
      <c r="G22" s="48">
        <f>'ט-11 ע-32-33 תזרים לפי תוכניות'!F27</f>
        <v>0</v>
      </c>
      <c r="H22" s="251"/>
      <c r="I22" s="48">
        <f>'ט-11 ע-32-33 תזרים לפי תוכניות'!G27</f>
        <v>0</v>
      </c>
      <c r="J22" s="253"/>
      <c r="K22" s="251">
        <f t="shared" si="4"/>
        <v>0</v>
      </c>
      <c r="L22" s="251">
        <f t="shared" si="4"/>
        <v>0</v>
      </c>
      <c r="M22" s="250">
        <f t="shared" si="5"/>
        <v>0</v>
      </c>
      <c r="N22" s="260" t="e">
        <f t="shared" si="1"/>
        <v>#DIV/0!</v>
      </c>
    </row>
    <row r="23" spans="3:14" ht="18.75" customHeight="1" thickBot="1" x14ac:dyDescent="0.3">
      <c r="C23" s="62" t="s">
        <v>74</v>
      </c>
      <c r="D23" s="56"/>
      <c r="E23" s="255">
        <f>SUM(E15:E22)</f>
        <v>0</v>
      </c>
      <c r="F23" s="255">
        <f t="shared" ref="F23:M23" si="6">SUM(F15:F22)</f>
        <v>0</v>
      </c>
      <c r="G23" s="255">
        <f t="shared" si="6"/>
        <v>0</v>
      </c>
      <c r="H23" s="255">
        <f t="shared" si="6"/>
        <v>0</v>
      </c>
      <c r="I23" s="255">
        <f t="shared" si="6"/>
        <v>0</v>
      </c>
      <c r="J23" s="255">
        <f t="shared" si="6"/>
        <v>0</v>
      </c>
      <c r="K23" s="255">
        <f t="shared" si="6"/>
        <v>0</v>
      </c>
      <c r="L23" s="255">
        <f t="shared" si="6"/>
        <v>0</v>
      </c>
      <c r="M23" s="255">
        <f t="shared" si="6"/>
        <v>0</v>
      </c>
      <c r="N23" s="261" t="e">
        <f t="shared" si="1"/>
        <v>#DIV/0!</v>
      </c>
    </row>
    <row r="24" spans="3:14" ht="18.75" customHeight="1" thickBot="1" x14ac:dyDescent="0.3">
      <c r="C24" s="243" t="s">
        <v>75</v>
      </c>
      <c r="D24" s="244" t="s">
        <v>76</v>
      </c>
      <c r="E24" s="424">
        <f t="shared" ref="E24:J24" si="7">E14-E23</f>
        <v>0</v>
      </c>
      <c r="F24" s="423">
        <f t="shared" si="7"/>
        <v>0</v>
      </c>
      <c r="G24" s="424">
        <f t="shared" si="7"/>
        <v>0</v>
      </c>
      <c r="H24" s="424">
        <f>H14-H23</f>
        <v>0</v>
      </c>
      <c r="I24" s="424">
        <f t="shared" si="7"/>
        <v>0</v>
      </c>
      <c r="J24" s="424">
        <f t="shared" si="7"/>
        <v>0</v>
      </c>
      <c r="K24" s="258"/>
      <c r="L24" s="258"/>
      <c r="M24" s="259"/>
      <c r="N24" s="258"/>
    </row>
    <row r="27" spans="3:14" x14ac:dyDescent="0.25">
      <c r="D27" s="63"/>
      <c r="E27" s="63"/>
      <c r="F27" s="63"/>
      <c r="G27" s="63"/>
      <c r="H27" s="63"/>
    </row>
    <row r="28" spans="3:14" x14ac:dyDescent="0.25">
      <c r="D28" s="64"/>
      <c r="E28" s="63"/>
      <c r="F28" s="63"/>
      <c r="G28" s="63"/>
      <c r="H28" s="63"/>
    </row>
    <row r="29" spans="3:14" x14ac:dyDescent="0.25">
      <c r="D29" s="64"/>
      <c r="E29" s="64"/>
      <c r="F29" s="64"/>
      <c r="G29" s="64"/>
      <c r="H29" s="64"/>
    </row>
    <row r="30" spans="3:14" x14ac:dyDescent="0.25">
      <c r="D30" s="64"/>
      <c r="E30" s="64"/>
      <c r="F30" s="64"/>
      <c r="G30" s="64"/>
      <c r="H30" s="64"/>
    </row>
    <row r="31" spans="3:14" x14ac:dyDescent="0.25">
      <c r="D31" s="64"/>
      <c r="E31" s="64"/>
      <c r="F31" s="64"/>
      <c r="G31" s="64"/>
      <c r="H31" s="64"/>
    </row>
    <row r="32" spans="3:14" x14ac:dyDescent="0.25">
      <c r="D32" s="64"/>
      <c r="E32" s="64"/>
      <c r="F32" s="64"/>
      <c r="G32" s="64"/>
      <c r="H32" s="64"/>
    </row>
    <row r="33" spans="4:8" x14ac:dyDescent="0.25">
      <c r="D33" s="64"/>
      <c r="E33" s="64"/>
      <c r="F33" s="64"/>
      <c r="G33" s="64"/>
      <c r="H33" s="64"/>
    </row>
    <row r="34" spans="4:8" x14ac:dyDescent="0.25">
      <c r="D34" s="64"/>
      <c r="E34" s="64"/>
      <c r="F34" s="64"/>
      <c r="G34" s="64"/>
      <c r="H34" s="64"/>
    </row>
    <row r="35" spans="4:8" x14ac:dyDescent="0.25">
      <c r="D35" s="63"/>
      <c r="E35" s="63"/>
      <c r="F35" s="63"/>
      <c r="G35" s="63"/>
      <c r="H35" s="63"/>
    </row>
    <row r="36" spans="4:8" x14ac:dyDescent="0.25">
      <c r="D36" s="63"/>
      <c r="E36" s="63"/>
      <c r="F36" s="63"/>
      <c r="G36" s="63"/>
      <c r="H36" s="63"/>
    </row>
  </sheetData>
  <mergeCells count="7">
    <mergeCell ref="P3:Q3"/>
    <mergeCell ref="C5:N5"/>
    <mergeCell ref="K6:L6"/>
    <mergeCell ref="M6:N6"/>
    <mergeCell ref="E6:F6"/>
    <mergeCell ref="G6:H6"/>
    <mergeCell ref="I6:J6"/>
  </mergeCells>
  <conditionalFormatting sqref="N13">
    <cfRule type="cellIs" dxfId="16" priority="16" operator="greaterThan">
      <formula>100</formula>
    </cfRule>
    <cfRule type="cellIs" dxfId="15" priority="17" operator="lessThan">
      <formula>100</formula>
    </cfRule>
  </conditionalFormatting>
  <conditionalFormatting sqref="N15:N23">
    <cfRule type="cellIs" dxfId="14" priority="14" operator="greaterThan">
      <formula>1</formula>
    </cfRule>
    <cfRule type="cellIs" dxfId="13" priority="15" operator="lessThan">
      <formula>1</formula>
    </cfRule>
  </conditionalFormatting>
  <conditionalFormatting sqref="N13:N14">
    <cfRule type="cellIs" dxfId="12" priority="12" operator="greaterThan">
      <formula>1</formula>
    </cfRule>
    <cfRule type="cellIs" dxfId="11" priority="13" operator="lessThan">
      <formula>1</formula>
    </cfRule>
  </conditionalFormatting>
  <conditionalFormatting sqref="N15:N23">
    <cfRule type="cellIs" dxfId="10" priority="10" operator="greaterThan">
      <formula>1</formula>
    </cfRule>
    <cfRule type="cellIs" dxfId="9" priority="11" operator="lessThan">
      <formula>1</formula>
    </cfRule>
  </conditionalFormatting>
  <conditionalFormatting sqref="E15:E22">
    <cfRule type="cellIs" dxfId="8" priority="9" stopIfTrue="1" operator="lessThan">
      <formula>0</formula>
    </cfRule>
  </conditionalFormatting>
  <conditionalFormatting sqref="N9:N12">
    <cfRule type="cellIs" dxfId="7" priority="5" operator="greaterThan">
      <formula>1</formula>
    </cfRule>
    <cfRule type="cellIs" dxfId="6" priority="6" operator="lessThan">
      <formula>1</formula>
    </cfRule>
  </conditionalFormatting>
  <conditionalFormatting sqref="N9:N12">
    <cfRule type="cellIs" dxfId="5" priority="3" operator="greaterThan">
      <formula>1</formula>
    </cfRule>
    <cfRule type="cellIs" dxfId="4" priority="4" operator="lessThan">
      <formula>1</formula>
    </cfRule>
  </conditionalFormatting>
  <conditionalFormatting sqref="G15:G22">
    <cfRule type="cellIs" dxfId="3" priority="2" stopIfTrue="1" operator="lessThan">
      <formula>0</formula>
    </cfRule>
  </conditionalFormatting>
  <conditionalFormatting sqref="I15:I22">
    <cfRule type="cellIs" dxfId="2" priority="1" stopIfTrue="1" operator="lessThan">
      <formula>0</formula>
    </cfRule>
  </conditionalFormatting>
  <pageMargins left="0.19685039370078741" right="0.19685039370078741" top="0.39370078740157483" bottom="0.39370078740157483" header="0" footer="0"/>
  <pageSetup paperSize="9" scale="67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5:Q24"/>
  <sheetViews>
    <sheetView showGridLines="0" rightToLeft="1" zoomScaleNormal="100" zoomScaleSheetLayoutView="70" workbookViewId="0">
      <selection activeCell="A8" sqref="A8:IV8"/>
    </sheetView>
  </sheetViews>
  <sheetFormatPr defaultColWidth="9" defaultRowHeight="13.8" x14ac:dyDescent="0.25"/>
  <cols>
    <col min="1" max="2" width="9" style="1"/>
    <col min="3" max="3" width="17.3984375" style="1" customWidth="1"/>
    <col min="4" max="14" width="12.59765625" style="1" customWidth="1"/>
    <col min="15" max="16384" width="9" style="1"/>
  </cols>
  <sheetData>
    <row r="5" spans="3:17" x14ac:dyDescent="0.25">
      <c r="P5" s="516" t="s">
        <v>321</v>
      </c>
      <c r="Q5" s="523"/>
    </row>
    <row r="8" spans="3:17" s="464" customFormat="1" x14ac:dyDescent="0.25"/>
    <row r="9" spans="3:17" s="464" customFormat="1" ht="14.4" thickBot="1" x14ac:dyDescent="0.3"/>
    <row r="10" spans="3:17" ht="25.5" customHeight="1" x14ac:dyDescent="0.25">
      <c r="C10" s="537" t="s">
        <v>312</v>
      </c>
      <c r="D10" s="538"/>
      <c r="E10" s="538"/>
      <c r="F10" s="538"/>
      <c r="G10" s="538"/>
      <c r="H10" s="538"/>
      <c r="I10" s="538"/>
      <c r="J10" s="538"/>
      <c r="K10" s="538"/>
      <c r="L10" s="538"/>
      <c r="M10" s="539"/>
    </row>
    <row r="11" spans="3:17" ht="25.5" customHeight="1" thickBot="1" x14ac:dyDescent="0.3">
      <c r="C11" s="548" t="s">
        <v>313</v>
      </c>
      <c r="D11" s="549"/>
      <c r="E11" s="549"/>
      <c r="F11" s="549"/>
      <c r="G11" s="549"/>
      <c r="H11" s="549"/>
      <c r="I11" s="549"/>
      <c r="J11" s="549"/>
      <c r="K11" s="549"/>
      <c r="L11" s="549"/>
      <c r="M11" s="550"/>
    </row>
    <row r="12" spans="3:17" ht="7.5" customHeight="1" thickBot="1" x14ac:dyDescent="0.3"/>
    <row r="13" spans="3:17" ht="27.75" customHeight="1" thickBot="1" x14ac:dyDescent="0.3">
      <c r="C13" s="483"/>
      <c r="D13" s="540" t="s">
        <v>82</v>
      </c>
      <c r="E13" s="540"/>
      <c r="F13" s="540"/>
      <c r="G13" s="541" t="s">
        <v>83</v>
      </c>
      <c r="H13" s="542"/>
      <c r="I13" s="543"/>
      <c r="J13" s="544" t="s">
        <v>84</v>
      </c>
      <c r="K13" s="544"/>
      <c r="L13" s="545"/>
      <c r="M13" s="546" t="s">
        <v>85</v>
      </c>
    </row>
    <row r="14" spans="3:17" ht="51.75" customHeight="1" thickBot="1" x14ac:dyDescent="0.3">
      <c r="C14" s="483" t="s">
        <v>86</v>
      </c>
      <c r="D14" s="484" t="s">
        <v>87</v>
      </c>
      <c r="E14" s="484" t="s">
        <v>88</v>
      </c>
      <c r="F14" s="485" t="s">
        <v>89</v>
      </c>
      <c r="G14" s="484" t="s">
        <v>90</v>
      </c>
      <c r="H14" s="484" t="s">
        <v>88</v>
      </c>
      <c r="I14" s="486" t="s">
        <v>91</v>
      </c>
      <c r="J14" s="484" t="s">
        <v>92</v>
      </c>
      <c r="K14" s="484" t="s">
        <v>87</v>
      </c>
      <c r="L14" s="487" t="s">
        <v>93</v>
      </c>
      <c r="M14" s="547"/>
    </row>
    <row r="15" spans="3:17" ht="15.6" x14ac:dyDescent="0.25">
      <c r="C15" s="488" t="s">
        <v>94</v>
      </c>
      <c r="D15" s="489"/>
      <c r="E15" s="489"/>
      <c r="F15" s="490"/>
      <c r="G15" s="489"/>
      <c r="H15" s="489"/>
      <c r="I15" s="491"/>
      <c r="J15" s="489"/>
      <c r="K15" s="489"/>
      <c r="L15" s="492"/>
      <c r="M15" s="493"/>
    </row>
    <row r="16" spans="3:17" ht="15.6" x14ac:dyDescent="0.25">
      <c r="C16" s="494" t="s">
        <v>35</v>
      </c>
      <c r="D16" s="495"/>
      <c r="E16" s="495"/>
      <c r="F16" s="496"/>
      <c r="G16" s="495"/>
      <c r="H16" s="495"/>
      <c r="I16" s="497"/>
      <c r="J16" s="495"/>
      <c r="K16" s="495"/>
      <c r="L16" s="498"/>
      <c r="M16" s="499"/>
    </row>
    <row r="17" spans="3:13" ht="15.6" x14ac:dyDescent="0.25">
      <c r="C17" s="494" t="s">
        <v>95</v>
      </c>
      <c r="D17" s="495"/>
      <c r="E17" s="495"/>
      <c r="F17" s="496"/>
      <c r="G17" s="495"/>
      <c r="H17" s="495"/>
      <c r="I17" s="497"/>
      <c r="J17" s="495"/>
      <c r="K17" s="495"/>
      <c r="L17" s="498"/>
      <c r="M17" s="499"/>
    </row>
    <row r="18" spans="3:13" ht="15.6" x14ac:dyDescent="0.25">
      <c r="C18" s="494" t="s">
        <v>73</v>
      </c>
      <c r="D18" s="495"/>
      <c r="E18" s="495"/>
      <c r="F18" s="496"/>
      <c r="G18" s="495"/>
      <c r="H18" s="495"/>
      <c r="I18" s="497"/>
      <c r="J18" s="495"/>
      <c r="K18" s="495"/>
      <c r="L18" s="498"/>
      <c r="M18" s="499"/>
    </row>
    <row r="19" spans="3:13" ht="15.6" x14ac:dyDescent="0.25">
      <c r="C19" s="494" t="s">
        <v>96</v>
      </c>
      <c r="D19" s="495"/>
      <c r="E19" s="495"/>
      <c r="F19" s="496"/>
      <c r="G19" s="495"/>
      <c r="H19" s="495"/>
      <c r="I19" s="497"/>
      <c r="J19" s="495"/>
      <c r="K19" s="495"/>
      <c r="L19" s="498"/>
      <c r="M19" s="499"/>
    </row>
    <row r="20" spans="3:13" ht="15.6" x14ac:dyDescent="0.25">
      <c r="C20" s="494" t="s">
        <v>97</v>
      </c>
      <c r="D20" s="495"/>
      <c r="E20" s="495"/>
      <c r="F20" s="496"/>
      <c r="G20" s="495"/>
      <c r="H20" s="495"/>
      <c r="I20" s="497"/>
      <c r="J20" s="495"/>
      <c r="K20" s="495"/>
      <c r="L20" s="498"/>
      <c r="M20" s="499"/>
    </row>
    <row r="21" spans="3:13" ht="15.6" x14ac:dyDescent="0.25">
      <c r="C21" s="494" t="s">
        <v>35</v>
      </c>
      <c r="D21" s="495"/>
      <c r="E21" s="495"/>
      <c r="F21" s="496"/>
      <c r="G21" s="495"/>
      <c r="H21" s="495"/>
      <c r="I21" s="497"/>
      <c r="J21" s="495"/>
      <c r="K21" s="495"/>
      <c r="L21" s="498"/>
      <c r="M21" s="499"/>
    </row>
    <row r="22" spans="3:13" ht="15.6" x14ac:dyDescent="0.25">
      <c r="C22" s="494" t="s">
        <v>95</v>
      </c>
      <c r="D22" s="495"/>
      <c r="E22" s="495"/>
      <c r="F22" s="496"/>
      <c r="G22" s="495"/>
      <c r="H22" s="495"/>
      <c r="I22" s="497"/>
      <c r="J22" s="495"/>
      <c r="K22" s="495"/>
      <c r="L22" s="498"/>
      <c r="M22" s="499"/>
    </row>
    <row r="23" spans="3:13" ht="15.6" x14ac:dyDescent="0.25">
      <c r="C23" s="494" t="s">
        <v>73</v>
      </c>
      <c r="D23" s="495"/>
      <c r="E23" s="495"/>
      <c r="F23" s="496"/>
      <c r="G23" s="495"/>
      <c r="H23" s="495"/>
      <c r="I23" s="497"/>
      <c r="J23" s="495"/>
      <c r="K23" s="495"/>
      <c r="L23" s="498"/>
      <c r="M23" s="499"/>
    </row>
    <row r="24" spans="3:13" ht="16.2" thickBot="1" x14ac:dyDescent="0.3">
      <c r="C24" s="500" t="s">
        <v>98</v>
      </c>
      <c r="D24" s="501"/>
      <c r="E24" s="501"/>
      <c r="F24" s="502"/>
      <c r="G24" s="501"/>
      <c r="H24" s="501"/>
      <c r="I24" s="503"/>
      <c r="J24" s="501"/>
      <c r="K24" s="501"/>
      <c r="L24" s="504"/>
      <c r="M24" s="505"/>
    </row>
  </sheetData>
  <mergeCells count="7">
    <mergeCell ref="P5:Q5"/>
    <mergeCell ref="C10:M10"/>
    <mergeCell ref="D13:F13"/>
    <mergeCell ref="G13:I13"/>
    <mergeCell ref="J13:L13"/>
    <mergeCell ref="M13:M14"/>
    <mergeCell ref="C11:M11"/>
  </mergeCells>
  <pageMargins left="0.31496062992125984" right="0.31496062992125984" top="0.55118110236220474" bottom="0.55118110236220474" header="0.31496062992125984" footer="0.31496062992125984"/>
  <pageSetup paperSize="9" scale="64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ט-4 ע-18 מפה כלכלית של הארגון</vt:lpstr>
      <vt:lpstr>ט-5 ע-20 דוגמא תקציב שנתי</vt:lpstr>
      <vt:lpstr>ט-6 ע-22 מקורות ההכנסה</vt:lpstr>
      <vt:lpstr>ט-7 ע-23 תקציב מאושר-מותנה</vt:lpstr>
      <vt:lpstr>ט-9 ע-27 התאמה בין סעיפי </vt:lpstr>
      <vt:lpstr>ט-10 ע-28 מעקב תקציב מול ביצוע</vt:lpstr>
      <vt:lpstr>ט-11 ע-32-33 תזרים לפי תוכניות</vt:lpstr>
      <vt:lpstr>ט-12 ע-35 תזרים מעקב מול ביצוע</vt:lpstr>
      <vt:lpstr>ט-13-ע-38 לוח תמחיר ארגוני</vt:lpstr>
      <vt:lpstr>ט-14-ע-39 מטריצת מקדמי העמסה</vt:lpstr>
      <vt:lpstr>ט-15 ע-40 תמחור וניתוח העמסות</vt:lpstr>
      <vt:lpstr>ט-16- ע-43 דוח ניהולי למנכ"ל</vt:lpstr>
      <vt:lpstr>ע-44 מפת דרכים פיננסית למנכ"ל</vt:lpstr>
      <vt:lpstr>'ט-10 ע-28 מעקב תקציב מול ביצוע'!Print_Area</vt:lpstr>
      <vt:lpstr>'ט-11 ע-32-33 תזרים לפי תוכניות'!Print_Area</vt:lpstr>
      <vt:lpstr>'ט-12 ע-35 תזרים מעקב מול ביצוע'!Print_Area</vt:lpstr>
      <vt:lpstr>'ט-13-ע-38 לוח תמחיר ארגוני'!Print_Area</vt:lpstr>
      <vt:lpstr>'ט-14-ע-39 מטריצת מקדמי העמסה'!Print_Area</vt:lpstr>
      <vt:lpstr>'ט-15 ע-40 תמחור וניתוח העמסות'!Print_Area</vt:lpstr>
      <vt:lpstr>'ט-16- ע-43 דוח ניהולי למנכ"ל'!Print_Area</vt:lpstr>
      <vt:lpstr>'ט-4 ע-18 מפה כלכלית של הארגון'!Print_Area</vt:lpstr>
      <vt:lpstr>'ט-5 ע-20 דוגמא תקציב שנתי'!Print_Area</vt:lpstr>
      <vt:lpstr>'ט-6 ע-22 מקורות ההכנסה'!Print_Area</vt:lpstr>
      <vt:lpstr>'ט-7 ע-23 תקציב מאושר-מותנה'!Print_Area</vt:lpstr>
      <vt:lpstr>'ט-9 ע-27 התאמה בין סעיפי '!Print_Area</vt:lpstr>
      <vt:lpstr>'ע-44 מפת דרכים פיננסית למנכ"ל'!Print_Area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2006-09-13T11:28:12Z</dcterms:created>
  <dcterms:modified xsi:type="dcterms:W3CDTF">2017-02-05T19:08:37Z</dcterms:modified>
</cp:coreProperties>
</file>